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Y 2020 - 2021\Other Files\Final JHS RQA\"/>
    </mc:Choice>
  </mc:AlternateContent>
  <bookViews>
    <workbookView xWindow="0" yWindow="0" windowWidth="20490" windowHeight="7755" tabRatio="676"/>
  </bookViews>
  <sheets>
    <sheet name="JHS" sheetId="2" r:id="rId1"/>
  </sheets>
  <definedNames>
    <definedName name="_xlnm.Print_Area" localSheetId="0">JHS!$A$1:$AD$62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4" i="2" l="1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AA16" i="2" s="1"/>
  <c r="AD16" i="2" s="1"/>
  <c r="N34" i="2"/>
  <c r="Q34" i="2" s="1"/>
  <c r="N33" i="2"/>
  <c r="Q33" i="2" s="1"/>
  <c r="N32" i="2"/>
  <c r="Q32" i="2" s="1"/>
  <c r="AA32" i="2" s="1"/>
  <c r="N31" i="2"/>
  <c r="Q31" i="2" s="1"/>
  <c r="N30" i="2"/>
  <c r="Q30" i="2" s="1"/>
  <c r="N29" i="2"/>
  <c r="Q29" i="2" s="1"/>
  <c r="N28" i="2"/>
  <c r="Q28" i="2" s="1"/>
  <c r="N27" i="2"/>
  <c r="Q27" i="2" s="1"/>
  <c r="N26" i="2"/>
  <c r="Q26" i="2" s="1"/>
  <c r="N25" i="2"/>
  <c r="Q25" i="2" s="1"/>
  <c r="N24" i="2"/>
  <c r="Q24" i="2" s="1"/>
  <c r="AA24" i="2" s="1"/>
  <c r="AD24" i="2" s="1"/>
  <c r="N23" i="2"/>
  <c r="Q23" i="2" s="1"/>
  <c r="N21" i="2"/>
  <c r="Q21" i="2" s="1"/>
  <c r="N20" i="2"/>
  <c r="Q20" i="2" s="1"/>
  <c r="AA20" i="2" s="1"/>
  <c r="AD20" i="2" s="1"/>
  <c r="N19" i="2"/>
  <c r="Q19" i="2" s="1"/>
  <c r="N18" i="2"/>
  <c r="Q18" i="2" s="1"/>
  <c r="N16" i="2"/>
  <c r="Q16" i="2" s="1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H31" i="2"/>
  <c r="AD32" i="2" l="1"/>
  <c r="AA18" i="2"/>
  <c r="AA22" i="2"/>
  <c r="AA17" i="2"/>
  <c r="AA23" i="2"/>
  <c r="AA27" i="2"/>
  <c r="AA31" i="2"/>
  <c r="AA19" i="2"/>
  <c r="AA28" i="2"/>
  <c r="AA21" i="2"/>
  <c r="AA25" i="2"/>
  <c r="AA29" i="2"/>
  <c r="AA33" i="2"/>
  <c r="AA26" i="2"/>
  <c r="AA30" i="2"/>
  <c r="AA34" i="2"/>
  <c r="AD28" i="2" l="1"/>
  <c r="AB28" i="2"/>
  <c r="AB22" i="2"/>
  <c r="AD22" i="2"/>
  <c r="AB34" i="2"/>
  <c r="AD34" i="2"/>
  <c r="AB19" i="2"/>
  <c r="AD19" i="2"/>
  <c r="AB30" i="2"/>
  <c r="AD30" i="2"/>
  <c r="AB31" i="2"/>
  <c r="AD31" i="2"/>
  <c r="AB17" i="2"/>
  <c r="AD17" i="2"/>
  <c r="AB20" i="2"/>
  <c r="AB33" i="2"/>
  <c r="AD33" i="2"/>
  <c r="AB23" i="2"/>
  <c r="AD23" i="2"/>
  <c r="AB29" i="2"/>
  <c r="AD29" i="2"/>
  <c r="AB24" i="2"/>
  <c r="AB18" i="2"/>
  <c r="AD18" i="2"/>
  <c r="AB25" i="2"/>
  <c r="AD25" i="2"/>
  <c r="AB26" i="2"/>
  <c r="AD26" i="2"/>
  <c r="AB21" i="2"/>
  <c r="AD21" i="2"/>
  <c r="AB27" i="2"/>
  <c r="AD27" i="2"/>
  <c r="AB16" i="2"/>
  <c r="AB32" i="2"/>
</calcChain>
</file>

<file path=xl/sharedStrings.xml><?xml version="1.0" encoding="utf-8"?>
<sst xmlns="http://schemas.openxmlformats.org/spreadsheetml/2006/main" count="195" uniqueCount="142">
  <si>
    <t>No.</t>
  </si>
  <si>
    <t>Name of Applicant</t>
  </si>
  <si>
    <t>Address</t>
  </si>
  <si>
    <t>School Applied/ District</t>
  </si>
  <si>
    <t>Major</t>
  </si>
  <si>
    <t>A. EDUCATION</t>
  </si>
  <si>
    <t>B. TEACHING EXPERIENCE</t>
  </si>
  <si>
    <t>(20%)</t>
  </si>
  <si>
    <t>(15%)</t>
  </si>
  <si>
    <t>(10%)</t>
  </si>
  <si>
    <t>C. LET/PBET RATING</t>
  </si>
  <si>
    <t>D. SPECIALIZED TRAINING</t>
  </si>
  <si>
    <t>E.INTERVIEW</t>
  </si>
  <si>
    <t>F. DEMO-TEACHING</t>
  </si>
  <si>
    <t>Last Name</t>
  </si>
  <si>
    <t>First Name</t>
  </si>
  <si>
    <t>MI</t>
  </si>
  <si>
    <t>GWA</t>
  </si>
  <si>
    <t>Eq.  Points</t>
  </si>
  <si>
    <t>TOTAL</t>
  </si>
  <si>
    <t>No.of Mos.</t>
  </si>
  <si>
    <t>Eq. Points</t>
  </si>
  <si>
    <t>Rating</t>
  </si>
  <si>
    <t>Cetificate</t>
  </si>
  <si>
    <t>(Based on DepEd Order No. 7, s. 2015)</t>
  </si>
  <si>
    <t>G. COMMUNICATION SKILLS</t>
  </si>
  <si>
    <t>Division Selection Committee:</t>
  </si>
  <si>
    <t>S.Y 2020-2021</t>
  </si>
  <si>
    <t>Remarks</t>
  </si>
  <si>
    <t>Date posted:</t>
  </si>
  <si>
    <t>Member</t>
  </si>
  <si>
    <t>Schools Division Superintendent</t>
  </si>
  <si>
    <t>ASDS / PSB Chair</t>
  </si>
  <si>
    <t>NENITA G. JARALVE</t>
  </si>
  <si>
    <t>ARCELI A. CABAHUG</t>
  </si>
  <si>
    <t>ELMA LARUMBE</t>
  </si>
  <si>
    <t>ROGELIO MAUNES</t>
  </si>
  <si>
    <t>ROSEMARY N. OLIVERIO</t>
  </si>
  <si>
    <t>Division President of Principals' Association</t>
  </si>
  <si>
    <t>Division President ofTeachers' Organization</t>
  </si>
  <si>
    <t>RANK</t>
  </si>
  <si>
    <t>SUBJECT AREA SPECIALIZATION:</t>
  </si>
  <si>
    <t>Mater's/DoctoraL Degree</t>
  </si>
  <si>
    <t>KVT/LGU FUNDED EXPERIENCE No. of years</t>
  </si>
  <si>
    <t>Skills  Demo</t>
  </si>
  <si>
    <t>Average Points</t>
  </si>
  <si>
    <t>EPT Score</t>
  </si>
  <si>
    <t>Eq. Rating</t>
  </si>
  <si>
    <t xml:space="preserve"> TOTAL  100 POINTS</t>
  </si>
  <si>
    <t>Contact Number</t>
  </si>
  <si>
    <t>Approved:</t>
  </si>
  <si>
    <t>CARTESA M. PERICO, EdD</t>
  </si>
  <si>
    <t>NOVIE O. MANGUBAT, EdD</t>
  </si>
  <si>
    <t>MARILYN S. ANDALES, EdD, CESO V</t>
  </si>
  <si>
    <t>BATOON</t>
  </si>
  <si>
    <t>ROMEL</t>
  </si>
  <si>
    <t>G</t>
  </si>
  <si>
    <t>Tayud, Liloan, Cebu</t>
  </si>
  <si>
    <t>LNHS</t>
  </si>
  <si>
    <t>Math</t>
  </si>
  <si>
    <t>Trng CSS</t>
  </si>
  <si>
    <t>TOGONON</t>
  </si>
  <si>
    <t>MERRY LANE</t>
  </si>
  <si>
    <t>O.</t>
  </si>
  <si>
    <t>Pilapilan, Yati, Liloan</t>
  </si>
  <si>
    <t>English</t>
  </si>
  <si>
    <t>MS Office</t>
  </si>
  <si>
    <t>TALISIC JR.</t>
  </si>
  <si>
    <t>EULOGIO</t>
  </si>
  <si>
    <t>M</t>
  </si>
  <si>
    <t>Lataban, Liloan, Cebu</t>
  </si>
  <si>
    <t>Lataban NHS</t>
  </si>
  <si>
    <t>UNGRIA</t>
  </si>
  <si>
    <t>MARY FAITH</t>
  </si>
  <si>
    <t>P</t>
  </si>
  <si>
    <t>Purok Pink Rose, Yati, Liloan</t>
  </si>
  <si>
    <t>Calero IS</t>
  </si>
  <si>
    <t>BRIGOLI</t>
  </si>
  <si>
    <t>MARK ANTHONY</t>
  </si>
  <si>
    <t>Simborio, Tayud, Liloan</t>
  </si>
  <si>
    <t>AMNHS-DC</t>
  </si>
  <si>
    <t>Computer Certificate</t>
  </si>
  <si>
    <t>DIOLAN</t>
  </si>
  <si>
    <t>ARCHIEL</t>
  </si>
  <si>
    <t>S</t>
  </si>
  <si>
    <t>Purok Rosal, Pob Liloan, Cebu</t>
  </si>
  <si>
    <t>AP</t>
  </si>
  <si>
    <t>Office</t>
  </si>
  <si>
    <t>ANGTUD</t>
  </si>
  <si>
    <t>JERRY</t>
  </si>
  <si>
    <t>C</t>
  </si>
  <si>
    <t>Cumbar Pob., Liloan, Cebu</t>
  </si>
  <si>
    <t>AMNHS-EC</t>
  </si>
  <si>
    <t>Science</t>
  </si>
  <si>
    <t>DELA PEÑA</t>
  </si>
  <si>
    <t>HIMEJI KEN</t>
  </si>
  <si>
    <t>V</t>
  </si>
  <si>
    <t>Catarman, Liloan, Cebu</t>
  </si>
  <si>
    <t>Filipino</t>
  </si>
  <si>
    <t>CSS NC2</t>
  </si>
  <si>
    <t>CUEVAS</t>
  </si>
  <si>
    <t>BABYGANE</t>
  </si>
  <si>
    <t>Tabok Lamac, Yati, Liloan</t>
  </si>
  <si>
    <t>Philo</t>
  </si>
  <si>
    <t>LIRAZAN</t>
  </si>
  <si>
    <t>ANGIE</t>
  </si>
  <si>
    <t>N</t>
  </si>
  <si>
    <t>Sta Cruz, Liloan, Cebu</t>
  </si>
  <si>
    <t>Drafting</t>
  </si>
  <si>
    <t>BPP NC2</t>
  </si>
  <si>
    <t>CAÑETE</t>
  </si>
  <si>
    <t>JONALYN</t>
  </si>
  <si>
    <t>Purok Kamote, Calero, Liloan</t>
  </si>
  <si>
    <t>DAMILES</t>
  </si>
  <si>
    <t>RETCHE</t>
  </si>
  <si>
    <t>PASAJE</t>
  </si>
  <si>
    <t>MERAWENA</t>
  </si>
  <si>
    <t>Bayong, Yati, Liloan</t>
  </si>
  <si>
    <t>Lucero</t>
  </si>
  <si>
    <t>Mark Anthony</t>
  </si>
  <si>
    <t>B</t>
  </si>
  <si>
    <t>Tabok, Mandaue City</t>
  </si>
  <si>
    <t>Don Bosco</t>
  </si>
  <si>
    <t>MAPEH</t>
  </si>
  <si>
    <t>Baldoza</t>
  </si>
  <si>
    <t>Joan Marie</t>
  </si>
  <si>
    <t>Cotcot, Liloan, Cebu</t>
  </si>
  <si>
    <t>Com Sci</t>
  </si>
  <si>
    <t>HERANA</t>
  </si>
  <si>
    <t xml:space="preserve"> JELY AISEL</t>
  </si>
  <si>
    <t>T</t>
  </si>
  <si>
    <t>JUGAN</t>
  </si>
  <si>
    <t>LOIE LYNDON</t>
  </si>
  <si>
    <t>Pilapilan, Yate, Liloan</t>
  </si>
  <si>
    <t>BPP/NC NC2</t>
  </si>
  <si>
    <t>VILLASON</t>
  </si>
  <si>
    <t>SUSANA</t>
  </si>
  <si>
    <t>Cabaluna</t>
  </si>
  <si>
    <t>Jayson</t>
  </si>
  <si>
    <t>Pulpogan, Consolacion, Cebu</t>
  </si>
  <si>
    <t>Computer Skills</t>
  </si>
  <si>
    <r>
      <t xml:space="preserve">LIST OF SECONDARY APPLICANTS SCORING </t>
    </r>
    <r>
      <rPr>
        <b/>
        <sz val="11"/>
        <color rgb="FFFF0000"/>
        <rFont val="Calibri"/>
        <family val="2"/>
        <scheme val="minor"/>
      </rPr>
      <t>BELOW</t>
    </r>
    <r>
      <rPr>
        <b/>
        <sz val="11"/>
        <color theme="1"/>
        <rFont val="Calibri"/>
        <family val="2"/>
        <scheme val="minor"/>
      </rPr>
      <t xml:space="preserve"> 70 POINTS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</si>
</sst>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209548</xdr:colOff>
      <xdr:row>0</xdr:row>
      <xdr:rowOff>107325</xdr:rowOff>
    </xdr:from>
    <xdr:to>
      <xdr:col>30</xdr:col>
      <xdr:colOff>23232</xdr:colOff>
      <xdr:row>7</xdr:row>
      <xdr:rowOff>123825</xdr:rowOff>
    </xdr:to>
    <xdr:grpSp>
      <xdr:nvGrpSpPr>
        <xdr:cNvPr id="2" name="Group 1"/>
        <xdr:cNvGrpSpPr/>
      </xdr:nvGrpSpPr>
      <xdr:grpSpPr>
        <a:xfrm>
          <a:off x="209548" y="107325"/>
          <a:ext cx="14623897" cy="1317476"/>
          <a:chOff x="0" y="-154633"/>
          <a:chExt cx="6448425" cy="1735783"/>
        </a:xfrm>
      </xdr:grpSpPr>
      <xdr:cxnSp macro="">
        <xdr:nvCxnSpPr>
          <xdr:cNvPr id="3" name="Straight Connector 2"/>
          <xdr:cNvCxnSpPr>
            <a:cxnSpLocks/>
          </xdr:cNvCxnSpPr>
        </xdr:nvCxnSpPr>
        <xdr:spPr>
          <a:xfrm>
            <a:off x="0" y="1581150"/>
            <a:ext cx="644842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8103" y="-154633"/>
            <a:ext cx="363116" cy="969338"/>
          </a:xfrm>
          <a:prstGeom prst="rect">
            <a:avLst/>
          </a:prstGeom>
          <a:noFill/>
        </xdr:spPr>
      </xdr:pic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1876425" y="781050"/>
            <a:ext cx="2667000" cy="7334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0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4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Department of Education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800" b="1">
                <a:effectLst/>
                <a:latin typeface="Trajan Pro"/>
                <a:ea typeface="Calibri" panose="020F0502020204030204" pitchFamily="34" charset="0"/>
                <a:cs typeface="Times New Roman" panose="02020603050405020304" pitchFamily="18" charset="0"/>
              </a:rPr>
              <a:t>Schools Division of CEBU PROVINCE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40246</xdr:colOff>
      <xdr:row>57</xdr:row>
      <xdr:rowOff>26830</xdr:rowOff>
    </xdr:from>
    <xdr:to>
      <xdr:col>26</xdr:col>
      <xdr:colOff>13415</xdr:colOff>
      <xdr:row>61</xdr:row>
      <xdr:rowOff>67524</xdr:rowOff>
    </xdr:to>
    <xdr:grpSp>
      <xdr:nvGrpSpPr>
        <xdr:cNvPr id="6" name="Group 5"/>
        <xdr:cNvGrpSpPr/>
      </xdr:nvGrpSpPr>
      <xdr:grpSpPr>
        <a:xfrm>
          <a:off x="40246" y="13803232"/>
          <a:ext cx="12495059" cy="784109"/>
          <a:chOff x="0" y="0"/>
          <a:chExt cx="6252845" cy="819612"/>
        </a:xfrm>
      </xdr:grpSpPr>
      <xdr:cxnSp macro="">
        <xdr:nvCxnSpPr>
          <xdr:cNvPr id="7" name="Straight Connector 6"/>
          <xdr:cNvCxnSpPr>
            <a:cxnSpLocks/>
          </xdr:cNvCxnSpPr>
        </xdr:nvCxnSpPr>
        <xdr:spPr>
          <a:xfrm>
            <a:off x="0" y="0"/>
            <a:ext cx="625284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6051" y="46817"/>
            <a:ext cx="512241" cy="772795"/>
          </a:xfrm>
          <a:prstGeom prst="rect">
            <a:avLst/>
          </a:prstGeom>
          <a:noFill/>
        </xdr:spPr>
      </xdr:pic>
      <xdr:sp macro="" textlink="">
        <xdr:nvSpPr>
          <xdr:cNvPr id="9" name="Text Box 2"/>
          <xdr:cNvSpPr txBox="1">
            <a:spLocks noChangeArrowheads="1"/>
          </xdr:cNvSpPr>
        </xdr:nvSpPr>
        <xdr:spPr bwMode="auto">
          <a:xfrm>
            <a:off x="885825" y="47625"/>
            <a:ext cx="4429125" cy="7715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DepEd Cebu Province, IPHO Bldg., Sudlon, Lahug, Cebu City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Telephone Nos.: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032-2556405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Email 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cebu.province@deped.gov.ph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;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depedcebuprovince@yahoo.com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Website: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www.depedcebuprovince.com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D55"/>
  <sheetViews>
    <sheetView showGridLines="0" tabSelected="1" zoomScale="82" zoomScaleNormal="82" workbookViewId="0">
      <selection activeCell="G3" sqref="G3"/>
    </sheetView>
  </sheetViews>
  <sheetFormatPr defaultRowHeight="15" x14ac:dyDescent="0.25"/>
  <cols>
    <col min="1" max="1" width="4.140625" customWidth="1"/>
    <col min="2" max="2" width="10.42578125" bestFit="1" customWidth="1"/>
    <col min="3" max="3" width="14.140625" bestFit="1" customWidth="1"/>
    <col min="4" max="4" width="3.42578125" bestFit="1" customWidth="1"/>
    <col min="5" max="5" width="14.85546875" customWidth="1"/>
    <col min="6" max="6" width="9.140625" customWidth="1"/>
    <col min="7" max="7" width="6.140625" style="1" customWidth="1"/>
    <col min="8" max="8" width="5.5703125" customWidth="1"/>
    <col min="9" max="9" width="7" customWidth="1"/>
    <col min="10" max="11" width="6.7109375" customWidth="1"/>
    <col min="12" max="12" width="6.42578125" customWidth="1"/>
    <col min="13" max="14" width="6.7109375" customWidth="1"/>
    <col min="15" max="16" width="5.7109375" customWidth="1"/>
    <col min="17" max="23" width="6.7109375" customWidth="1"/>
    <col min="24" max="25" width="6.7109375" style="2" customWidth="1"/>
    <col min="26" max="26" width="6.7109375" style="3" customWidth="1"/>
    <col min="27" max="27" width="7.5703125" bestFit="1" customWidth="1"/>
    <col min="28" max="28" width="6.28515625" bestFit="1" customWidth="1"/>
    <col min="29" max="29" width="11.5703125" bestFit="1" customWidth="1"/>
  </cols>
  <sheetData>
    <row r="9" spans="1:30" x14ac:dyDescent="0.25">
      <c r="A9" s="46" t="s">
        <v>141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30" x14ac:dyDescent="0.25">
      <c r="A10" s="42" t="s">
        <v>41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  <c r="Q10" s="43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x14ac:dyDescent="0.25">
      <c r="A11" s="46" t="s">
        <v>27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</row>
    <row r="12" spans="1:30" x14ac:dyDescent="0.25">
      <c r="A12" s="46" t="s">
        <v>24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</row>
    <row r="13" spans="1:30" s="10" customFormat="1" ht="75" customHeight="1" x14ac:dyDescent="0.25">
      <c r="A13" s="47" t="s">
        <v>0</v>
      </c>
      <c r="B13" s="47" t="s">
        <v>1</v>
      </c>
      <c r="C13" s="47"/>
      <c r="D13" s="47"/>
      <c r="E13" s="47" t="s">
        <v>2</v>
      </c>
      <c r="F13" s="47" t="s">
        <v>3</v>
      </c>
      <c r="G13" s="47" t="s">
        <v>4</v>
      </c>
      <c r="H13" s="47" t="s">
        <v>5</v>
      </c>
      <c r="I13" s="47"/>
      <c r="J13" s="47"/>
      <c r="K13" s="47"/>
      <c r="L13" s="47"/>
      <c r="M13" s="47" t="s">
        <v>6</v>
      </c>
      <c r="N13" s="47"/>
      <c r="O13" s="47"/>
      <c r="P13" s="47"/>
      <c r="Q13" s="47"/>
      <c r="R13" s="47" t="s">
        <v>10</v>
      </c>
      <c r="S13" s="47"/>
      <c r="T13" s="47" t="s">
        <v>11</v>
      </c>
      <c r="U13" s="47"/>
      <c r="V13" s="47"/>
      <c r="W13" s="14" t="s">
        <v>12</v>
      </c>
      <c r="X13" s="14" t="s">
        <v>13</v>
      </c>
      <c r="Y13" s="47" t="s">
        <v>25</v>
      </c>
      <c r="Z13" s="47"/>
      <c r="AA13" s="47" t="s">
        <v>48</v>
      </c>
      <c r="AB13" s="48" t="s">
        <v>40</v>
      </c>
      <c r="AC13" s="47" t="s">
        <v>49</v>
      </c>
      <c r="AD13" s="47" t="s">
        <v>28</v>
      </c>
    </row>
    <row r="14" spans="1:30" s="12" customFormat="1" x14ac:dyDescent="0.25">
      <c r="A14" s="47"/>
      <c r="B14" s="47"/>
      <c r="C14" s="47"/>
      <c r="D14" s="47"/>
      <c r="E14" s="47"/>
      <c r="F14" s="47"/>
      <c r="G14" s="47"/>
      <c r="H14" s="51" t="s">
        <v>7</v>
      </c>
      <c r="I14" s="51"/>
      <c r="J14" s="51"/>
      <c r="K14" s="51"/>
      <c r="L14" s="51"/>
      <c r="M14" s="51" t="s">
        <v>8</v>
      </c>
      <c r="N14" s="51"/>
      <c r="O14" s="51"/>
      <c r="P14" s="51"/>
      <c r="Q14" s="51"/>
      <c r="R14" s="51" t="s">
        <v>8</v>
      </c>
      <c r="S14" s="51"/>
      <c r="T14" s="51" t="s">
        <v>9</v>
      </c>
      <c r="U14" s="51"/>
      <c r="V14" s="51"/>
      <c r="W14" s="11" t="s">
        <v>9</v>
      </c>
      <c r="X14" s="11" t="s">
        <v>8</v>
      </c>
      <c r="Y14" s="51" t="s">
        <v>8</v>
      </c>
      <c r="Z14" s="51"/>
      <c r="AA14" s="47"/>
      <c r="AB14" s="49"/>
      <c r="AC14" s="47"/>
      <c r="AD14" s="47"/>
    </row>
    <row r="15" spans="1:30" s="10" customFormat="1" ht="63" customHeight="1" x14ac:dyDescent="0.25">
      <c r="A15" s="47"/>
      <c r="B15" s="9" t="s">
        <v>14</v>
      </c>
      <c r="C15" s="9" t="s">
        <v>15</v>
      </c>
      <c r="D15" s="9" t="s">
        <v>16</v>
      </c>
      <c r="E15" s="47"/>
      <c r="F15" s="47"/>
      <c r="G15" s="47"/>
      <c r="H15" s="14" t="s">
        <v>17</v>
      </c>
      <c r="I15" s="14" t="s">
        <v>18</v>
      </c>
      <c r="J15" s="56" t="s">
        <v>42</v>
      </c>
      <c r="K15" s="14" t="s">
        <v>18</v>
      </c>
      <c r="L15" s="9" t="s">
        <v>19</v>
      </c>
      <c r="M15" s="14" t="s">
        <v>20</v>
      </c>
      <c r="N15" s="14" t="s">
        <v>21</v>
      </c>
      <c r="O15" s="57" t="s">
        <v>43</v>
      </c>
      <c r="P15" s="14" t="s">
        <v>21</v>
      </c>
      <c r="Q15" s="14" t="s">
        <v>19</v>
      </c>
      <c r="R15" s="14" t="s">
        <v>22</v>
      </c>
      <c r="S15" s="14" t="s">
        <v>21</v>
      </c>
      <c r="T15" s="14" t="s">
        <v>23</v>
      </c>
      <c r="U15" s="14" t="s">
        <v>44</v>
      </c>
      <c r="V15" s="14" t="s">
        <v>19</v>
      </c>
      <c r="W15" s="14" t="s">
        <v>45</v>
      </c>
      <c r="X15" s="9" t="s">
        <v>45</v>
      </c>
      <c r="Y15" s="9" t="s">
        <v>46</v>
      </c>
      <c r="Z15" s="9" t="s">
        <v>47</v>
      </c>
      <c r="AA15" s="47"/>
      <c r="AB15" s="50"/>
      <c r="AC15" s="47"/>
      <c r="AD15" s="47"/>
    </row>
    <row r="16" spans="1:30" s="10" customFormat="1" ht="18.75" x14ac:dyDescent="0.25">
      <c r="A16" s="55">
        <v>1</v>
      </c>
      <c r="B16" s="17" t="s">
        <v>54</v>
      </c>
      <c r="C16" s="18" t="s">
        <v>55</v>
      </c>
      <c r="D16" s="19" t="s">
        <v>56</v>
      </c>
      <c r="E16" s="28" t="s">
        <v>57</v>
      </c>
      <c r="F16" s="28" t="s">
        <v>58</v>
      </c>
      <c r="G16" s="29" t="s">
        <v>59</v>
      </c>
      <c r="H16" s="16">
        <v>1.82</v>
      </c>
      <c r="I16" s="16">
        <v>13.2</v>
      </c>
      <c r="J16" s="58"/>
      <c r="K16" s="58"/>
      <c r="L16" s="23">
        <f>I16</f>
        <v>13.2</v>
      </c>
      <c r="M16" s="16">
        <v>10</v>
      </c>
      <c r="N16" s="20">
        <f>JHS!M16*0.15</f>
        <v>1.5</v>
      </c>
      <c r="O16" s="15"/>
      <c r="P16" s="15"/>
      <c r="Q16" s="22">
        <f>JHS!N16</f>
        <v>1.5</v>
      </c>
      <c r="R16" s="21">
        <v>77.599999999999994</v>
      </c>
      <c r="S16" s="22">
        <v>11</v>
      </c>
      <c r="T16" s="21" t="s">
        <v>60</v>
      </c>
      <c r="U16" s="22">
        <v>5</v>
      </c>
      <c r="V16" s="22">
        <v>10</v>
      </c>
      <c r="W16" s="22">
        <v>10</v>
      </c>
      <c r="X16" s="23">
        <v>15</v>
      </c>
      <c r="Y16" s="53">
        <v>58.89</v>
      </c>
      <c r="Z16" s="54">
        <f>JHS!Y16*0.15</f>
        <v>8.833499999999999</v>
      </c>
      <c r="AA16" s="53">
        <f>JHS!Z16+JHS!X16+JHS!W16+JHS!V16+JHS!S16+JHS!Q16+JHS!L16</f>
        <v>69.533500000000004</v>
      </c>
      <c r="AB16" s="16">
        <f>RANK(JHS!AA16,$AA$16:$AA$34,0)</f>
        <v>1</v>
      </c>
      <c r="AC16" s="52">
        <v>9063121000</v>
      </c>
      <c r="AD16" s="25" t="str">
        <f>IF(JHS!AA16&gt;=70,"RQA","Below")</f>
        <v>Below</v>
      </c>
    </row>
    <row r="17" spans="1:30" s="10" customFormat="1" ht="18.75" x14ac:dyDescent="0.25">
      <c r="A17" s="55">
        <v>2</v>
      </c>
      <c r="B17" s="17" t="s">
        <v>61</v>
      </c>
      <c r="C17" s="18" t="s">
        <v>62</v>
      </c>
      <c r="D17" s="19" t="s">
        <v>63</v>
      </c>
      <c r="E17" s="28" t="s">
        <v>64</v>
      </c>
      <c r="F17" s="28" t="s">
        <v>58</v>
      </c>
      <c r="G17" s="29" t="s">
        <v>65</v>
      </c>
      <c r="H17" s="16">
        <v>1.8</v>
      </c>
      <c r="I17" s="16">
        <v>13.2</v>
      </c>
      <c r="J17" s="58"/>
      <c r="K17" s="58"/>
      <c r="L17" s="23">
        <f>I17</f>
        <v>13.2</v>
      </c>
      <c r="M17" s="16"/>
      <c r="N17" s="20"/>
      <c r="O17" s="15"/>
      <c r="P17" s="15"/>
      <c r="Q17" s="22"/>
      <c r="R17" s="21">
        <v>76.8</v>
      </c>
      <c r="S17" s="22">
        <v>11</v>
      </c>
      <c r="T17" s="24" t="s">
        <v>66</v>
      </c>
      <c r="U17" s="22">
        <v>5</v>
      </c>
      <c r="V17" s="22">
        <v>10</v>
      </c>
      <c r="W17" s="22">
        <v>10</v>
      </c>
      <c r="X17" s="23">
        <v>15</v>
      </c>
      <c r="Y17" s="53">
        <v>68.89</v>
      </c>
      <c r="Z17" s="54">
        <f>JHS!Y17*0.15</f>
        <v>10.333499999999999</v>
      </c>
      <c r="AA17" s="53">
        <f>JHS!Z17+JHS!X17+JHS!W17+JHS!V17+JHS!S17+JHS!Q17+JHS!L17</f>
        <v>69.533500000000004</v>
      </c>
      <c r="AB17" s="16">
        <f>RANK(JHS!AA17,$AA$16:$AA$34,0)</f>
        <v>1</v>
      </c>
      <c r="AC17" s="52">
        <v>9288947542</v>
      </c>
      <c r="AD17" s="25" t="str">
        <f>IF(JHS!AA17&gt;=70,"RQA","Below")</f>
        <v>Below</v>
      </c>
    </row>
    <row r="18" spans="1:30" s="10" customFormat="1" ht="18.75" x14ac:dyDescent="0.25">
      <c r="A18" s="55">
        <v>3</v>
      </c>
      <c r="B18" s="17" t="s">
        <v>67</v>
      </c>
      <c r="C18" s="26" t="s">
        <v>68</v>
      </c>
      <c r="D18" s="19" t="s">
        <v>69</v>
      </c>
      <c r="E18" s="27" t="s">
        <v>70</v>
      </c>
      <c r="F18" s="28" t="s">
        <v>71</v>
      </c>
      <c r="G18" s="29" t="s">
        <v>65</v>
      </c>
      <c r="H18" s="16">
        <v>1.72</v>
      </c>
      <c r="I18" s="16">
        <v>13.8</v>
      </c>
      <c r="J18" s="58"/>
      <c r="K18" s="58"/>
      <c r="L18" s="23">
        <f>I18</f>
        <v>13.8</v>
      </c>
      <c r="M18" s="16">
        <v>17</v>
      </c>
      <c r="N18" s="16">
        <f>JHS!M18*0.15</f>
        <v>2.5499999999999998</v>
      </c>
      <c r="O18" s="15"/>
      <c r="P18" s="15"/>
      <c r="Q18" s="22">
        <f>JHS!N18</f>
        <v>2.5499999999999998</v>
      </c>
      <c r="R18" s="21">
        <v>80.8</v>
      </c>
      <c r="S18" s="22">
        <v>12</v>
      </c>
      <c r="T18" s="21"/>
      <c r="U18" s="22">
        <v>5</v>
      </c>
      <c r="V18" s="22">
        <v>5</v>
      </c>
      <c r="W18" s="22">
        <v>10</v>
      </c>
      <c r="X18" s="23">
        <v>14.9</v>
      </c>
      <c r="Y18" s="53">
        <v>70</v>
      </c>
      <c r="Z18" s="54">
        <f>JHS!Y18*0.15</f>
        <v>10.5</v>
      </c>
      <c r="AA18" s="53">
        <f>JHS!Z18+JHS!X18+JHS!W18+JHS!V18+JHS!S18+JHS!Q18+JHS!L18</f>
        <v>68.75</v>
      </c>
      <c r="AB18" s="16">
        <f>RANK(JHS!AA18,$AA$16:$AA$34,0)</f>
        <v>3</v>
      </c>
      <c r="AC18" s="52">
        <v>9958371043</v>
      </c>
      <c r="AD18" s="25" t="str">
        <f>IF(JHS!AA18&gt;=70,"RQA","Below")</f>
        <v>Below</v>
      </c>
    </row>
    <row r="19" spans="1:30" s="10" customFormat="1" ht="18.75" x14ac:dyDescent="0.25">
      <c r="A19" s="55">
        <v>4</v>
      </c>
      <c r="B19" s="17" t="s">
        <v>72</v>
      </c>
      <c r="C19" s="18" t="s">
        <v>73</v>
      </c>
      <c r="D19" s="19" t="s">
        <v>74</v>
      </c>
      <c r="E19" s="28" t="s">
        <v>75</v>
      </c>
      <c r="F19" s="28" t="s">
        <v>76</v>
      </c>
      <c r="G19" s="29" t="s">
        <v>65</v>
      </c>
      <c r="H19" s="16">
        <v>1.7</v>
      </c>
      <c r="I19" s="16">
        <v>13.8</v>
      </c>
      <c r="J19" s="58"/>
      <c r="K19" s="58"/>
      <c r="L19" s="23">
        <f>I19</f>
        <v>13.8</v>
      </c>
      <c r="M19" s="16">
        <v>51</v>
      </c>
      <c r="N19" s="16">
        <f>JHS!M19*0.15</f>
        <v>7.6499999999999995</v>
      </c>
      <c r="O19" s="15"/>
      <c r="P19" s="15"/>
      <c r="Q19" s="22">
        <f>JHS!N19</f>
        <v>7.6499999999999995</v>
      </c>
      <c r="R19" s="21">
        <v>76.599999999999994</v>
      </c>
      <c r="S19" s="22">
        <v>11</v>
      </c>
      <c r="T19" s="30"/>
      <c r="U19" s="22">
        <v>5</v>
      </c>
      <c r="V19" s="22">
        <v>5</v>
      </c>
      <c r="W19" s="22">
        <v>9</v>
      </c>
      <c r="X19" s="23">
        <v>13.6</v>
      </c>
      <c r="Y19" s="53">
        <v>56.67</v>
      </c>
      <c r="Z19" s="54">
        <f>JHS!Y19*0.15</f>
        <v>8.5005000000000006</v>
      </c>
      <c r="AA19" s="53">
        <f>JHS!Z19+JHS!X19+JHS!W19+JHS!V19+JHS!S19+JHS!Q19+JHS!L19</f>
        <v>68.5505</v>
      </c>
      <c r="AB19" s="16">
        <f>RANK(JHS!AA19,$AA$16:$AA$34,0)</f>
        <v>4</v>
      </c>
      <c r="AC19" s="52">
        <v>9094980853</v>
      </c>
      <c r="AD19" s="25" t="str">
        <f>IF(JHS!AA19&gt;=70,"RQA","Below")</f>
        <v>Below</v>
      </c>
    </row>
    <row r="20" spans="1:30" s="10" customFormat="1" ht="45" x14ac:dyDescent="0.25">
      <c r="A20" s="55">
        <v>5</v>
      </c>
      <c r="B20" s="17" t="s">
        <v>77</v>
      </c>
      <c r="C20" s="18" t="s">
        <v>78</v>
      </c>
      <c r="D20" s="19" t="s">
        <v>74</v>
      </c>
      <c r="E20" s="28" t="s">
        <v>79</v>
      </c>
      <c r="F20" s="28" t="s">
        <v>80</v>
      </c>
      <c r="G20" s="29" t="s">
        <v>59</v>
      </c>
      <c r="H20" s="16">
        <v>1.8</v>
      </c>
      <c r="I20" s="16">
        <v>13.2</v>
      </c>
      <c r="J20" s="58"/>
      <c r="K20" s="58"/>
      <c r="L20" s="23">
        <f>I20</f>
        <v>13.2</v>
      </c>
      <c r="M20" s="16">
        <v>10</v>
      </c>
      <c r="N20" s="16">
        <f>JHS!M20*0.15</f>
        <v>1.5</v>
      </c>
      <c r="O20" s="15"/>
      <c r="P20" s="15"/>
      <c r="Q20" s="22">
        <f>JHS!N20</f>
        <v>1.5</v>
      </c>
      <c r="R20" s="21">
        <v>79.400000000000006</v>
      </c>
      <c r="S20" s="22">
        <v>12</v>
      </c>
      <c r="T20" s="31" t="s">
        <v>81</v>
      </c>
      <c r="U20" s="22">
        <v>5</v>
      </c>
      <c r="V20" s="22">
        <v>10</v>
      </c>
      <c r="W20" s="22">
        <v>8.9</v>
      </c>
      <c r="X20" s="23">
        <v>14.3</v>
      </c>
      <c r="Y20" s="53">
        <v>56.67</v>
      </c>
      <c r="Z20" s="54">
        <f>JHS!Y20*0.15</f>
        <v>8.5005000000000006</v>
      </c>
      <c r="AA20" s="53">
        <f>JHS!Z20+JHS!X20+JHS!W20+JHS!V20+JHS!S20+JHS!Q20+JHS!L20</f>
        <v>68.400499999999994</v>
      </c>
      <c r="AB20" s="16">
        <f>RANK(JHS!AA20,$AA$16:$AA$34,0)</f>
        <v>5</v>
      </c>
      <c r="AC20" s="52">
        <v>9226187187</v>
      </c>
      <c r="AD20" s="25" t="str">
        <f>IF(JHS!AA20&gt;=70,"RQA","Below")</f>
        <v>Below</v>
      </c>
    </row>
    <row r="21" spans="1:30" s="10" customFormat="1" ht="22.5" x14ac:dyDescent="0.25">
      <c r="A21" s="55">
        <v>6</v>
      </c>
      <c r="B21" s="17" t="s">
        <v>82</v>
      </c>
      <c r="C21" s="18" t="s">
        <v>83</v>
      </c>
      <c r="D21" s="19" t="s">
        <v>84</v>
      </c>
      <c r="E21" s="27" t="s">
        <v>85</v>
      </c>
      <c r="F21" s="28" t="s">
        <v>58</v>
      </c>
      <c r="G21" s="29" t="s">
        <v>86</v>
      </c>
      <c r="H21" s="16">
        <v>1.96</v>
      </c>
      <c r="I21" s="16">
        <v>12.6</v>
      </c>
      <c r="J21" s="58"/>
      <c r="K21" s="58"/>
      <c r="L21" s="23">
        <f>I21</f>
        <v>12.6</v>
      </c>
      <c r="M21" s="16"/>
      <c r="N21" s="20">
        <f>JHS!M21*0.15</f>
        <v>0</v>
      </c>
      <c r="O21" s="15"/>
      <c r="P21" s="15"/>
      <c r="Q21" s="22">
        <f>JHS!N21</f>
        <v>0</v>
      </c>
      <c r="R21" s="21">
        <v>80.599999999999994</v>
      </c>
      <c r="S21" s="22">
        <v>12</v>
      </c>
      <c r="T21" s="21" t="s">
        <v>87</v>
      </c>
      <c r="U21" s="22">
        <v>5</v>
      </c>
      <c r="V21" s="22">
        <v>10</v>
      </c>
      <c r="W21" s="22">
        <v>10</v>
      </c>
      <c r="X21" s="23">
        <v>14</v>
      </c>
      <c r="Y21" s="53">
        <v>58.89</v>
      </c>
      <c r="Z21" s="54">
        <f>JHS!Y21*0.15</f>
        <v>8.833499999999999</v>
      </c>
      <c r="AA21" s="53">
        <f>JHS!Z21+JHS!X21+JHS!W21+JHS!V21+JHS!S21+JHS!Q21+JHS!L21</f>
        <v>67.433499999999995</v>
      </c>
      <c r="AB21" s="16">
        <f>RANK(JHS!AA21,$AA$16:$AA$34,0)</f>
        <v>6</v>
      </c>
      <c r="AC21" s="52">
        <v>9958319852</v>
      </c>
      <c r="AD21" s="25" t="str">
        <f>IF(JHS!AA21&gt;=70,"RQA","Below")</f>
        <v>Below</v>
      </c>
    </row>
    <row r="22" spans="1:30" s="10" customFormat="1" ht="18.75" x14ac:dyDescent="0.25">
      <c r="A22" s="55">
        <v>7</v>
      </c>
      <c r="B22" s="17" t="s">
        <v>88</v>
      </c>
      <c r="C22" s="18" t="s">
        <v>89</v>
      </c>
      <c r="D22" s="19" t="s">
        <v>90</v>
      </c>
      <c r="E22" s="28" t="s">
        <v>91</v>
      </c>
      <c r="F22" s="28" t="s">
        <v>92</v>
      </c>
      <c r="G22" s="29" t="s">
        <v>93</v>
      </c>
      <c r="H22" s="16">
        <v>1.71</v>
      </c>
      <c r="I22" s="16">
        <v>13.8</v>
      </c>
      <c r="J22" s="58"/>
      <c r="K22" s="58"/>
      <c r="L22" s="23">
        <f>I22</f>
        <v>13.8</v>
      </c>
      <c r="M22" s="16"/>
      <c r="N22" s="21"/>
      <c r="O22" s="15"/>
      <c r="P22" s="15"/>
      <c r="Q22" s="23"/>
      <c r="R22" s="21">
        <v>82.4</v>
      </c>
      <c r="S22" s="22">
        <v>13</v>
      </c>
      <c r="T22" s="16"/>
      <c r="U22" s="22">
        <v>5</v>
      </c>
      <c r="V22" s="22">
        <v>5</v>
      </c>
      <c r="W22" s="22">
        <v>10</v>
      </c>
      <c r="X22" s="22">
        <v>15</v>
      </c>
      <c r="Y22" s="53">
        <v>66.67</v>
      </c>
      <c r="Z22" s="54">
        <f>JHS!Y22*0.15</f>
        <v>10.000500000000001</v>
      </c>
      <c r="AA22" s="53">
        <f>JHS!Z22+JHS!X22+JHS!W22+JHS!V22+JHS!S22+JHS!Q22+JHS!L22</f>
        <v>66.8005</v>
      </c>
      <c r="AB22" s="16">
        <f>RANK(JHS!AA22,$AA$16:$AA$34,0)</f>
        <v>8</v>
      </c>
      <c r="AC22" s="52">
        <v>9292414121</v>
      </c>
      <c r="AD22" s="25" t="str">
        <f>IF(JHS!AA22&gt;=70,"RQA","Below")</f>
        <v>Below</v>
      </c>
    </row>
    <row r="23" spans="1:30" s="10" customFormat="1" ht="18.75" x14ac:dyDescent="0.25">
      <c r="A23" s="55">
        <v>8</v>
      </c>
      <c r="B23" s="17" t="s">
        <v>94</v>
      </c>
      <c r="C23" s="18" t="s">
        <v>95</v>
      </c>
      <c r="D23" s="19" t="s">
        <v>96</v>
      </c>
      <c r="E23" s="28" t="s">
        <v>97</v>
      </c>
      <c r="F23" s="28" t="s">
        <v>76</v>
      </c>
      <c r="G23" s="29" t="s">
        <v>98</v>
      </c>
      <c r="H23" s="16">
        <v>1.9</v>
      </c>
      <c r="I23" s="16">
        <v>12.6</v>
      </c>
      <c r="J23" s="58"/>
      <c r="K23" s="58"/>
      <c r="L23" s="23">
        <f>I23</f>
        <v>12.6</v>
      </c>
      <c r="M23" s="16">
        <v>36</v>
      </c>
      <c r="N23" s="16">
        <f>JHS!M23*0.15</f>
        <v>5.3999999999999995</v>
      </c>
      <c r="O23" s="15"/>
      <c r="P23" s="15"/>
      <c r="Q23" s="22">
        <f>JHS!N23</f>
        <v>5.3999999999999995</v>
      </c>
      <c r="R23" s="21">
        <v>76.400000000000006</v>
      </c>
      <c r="S23" s="22">
        <v>11</v>
      </c>
      <c r="T23" s="32" t="s">
        <v>99</v>
      </c>
      <c r="U23" s="21"/>
      <c r="V23" s="22">
        <v>10</v>
      </c>
      <c r="W23" s="22">
        <v>9</v>
      </c>
      <c r="X23" s="23">
        <v>14.5</v>
      </c>
      <c r="Y23" s="53">
        <v>22.22</v>
      </c>
      <c r="Z23" s="54">
        <f>JHS!Y23*0.15</f>
        <v>3.3329999999999997</v>
      </c>
      <c r="AA23" s="53">
        <f>JHS!Z23+JHS!X23+JHS!W23+JHS!V23+JHS!S23+JHS!Q23+JHS!L23</f>
        <v>65.832999999999998</v>
      </c>
      <c r="AB23" s="16">
        <f>RANK(JHS!AA23,$AA$16:$AA$34,0)</f>
        <v>9</v>
      </c>
      <c r="AC23" s="52">
        <v>9332085526</v>
      </c>
      <c r="AD23" s="25" t="str">
        <f>IF(JHS!AA23&gt;=70,"RQA","Below")</f>
        <v>Below</v>
      </c>
    </row>
    <row r="24" spans="1:30" s="10" customFormat="1" ht="45" x14ac:dyDescent="0.25">
      <c r="A24" s="55">
        <v>9</v>
      </c>
      <c r="B24" s="17" t="s">
        <v>100</v>
      </c>
      <c r="C24" s="18" t="s">
        <v>101</v>
      </c>
      <c r="D24" s="19" t="s">
        <v>69</v>
      </c>
      <c r="E24" s="28" t="s">
        <v>102</v>
      </c>
      <c r="F24" s="28" t="s">
        <v>80</v>
      </c>
      <c r="G24" s="29" t="s">
        <v>103</v>
      </c>
      <c r="H24" s="16">
        <v>2</v>
      </c>
      <c r="I24" s="16">
        <v>12</v>
      </c>
      <c r="J24" s="58"/>
      <c r="K24" s="58"/>
      <c r="L24" s="23">
        <f>I24</f>
        <v>12</v>
      </c>
      <c r="M24" s="16">
        <v>20</v>
      </c>
      <c r="N24" s="16">
        <f>JHS!M24*0.15</f>
        <v>3</v>
      </c>
      <c r="O24" s="15"/>
      <c r="P24" s="15"/>
      <c r="Q24" s="22">
        <f>JHS!N24</f>
        <v>3</v>
      </c>
      <c r="R24" s="21">
        <v>76.8</v>
      </c>
      <c r="S24" s="22">
        <v>11</v>
      </c>
      <c r="T24" s="31" t="s">
        <v>81</v>
      </c>
      <c r="U24" s="21"/>
      <c r="V24" s="22">
        <v>5</v>
      </c>
      <c r="W24" s="22">
        <v>7.6</v>
      </c>
      <c r="X24" s="23">
        <v>14</v>
      </c>
      <c r="Y24" s="53">
        <v>58.89</v>
      </c>
      <c r="Z24" s="54">
        <f>JHS!Y24*0.15</f>
        <v>8.833499999999999</v>
      </c>
      <c r="AA24" s="53">
        <f>JHS!Z24+JHS!X24+JHS!W24+JHS!V24+JHS!S24+JHS!Q24+JHS!L24</f>
        <v>61.433500000000002</v>
      </c>
      <c r="AB24" s="16">
        <f>RANK(JHS!AA24,$AA$16:$AA$34,0)</f>
        <v>10</v>
      </c>
      <c r="AC24" s="52">
        <v>9224232228</v>
      </c>
      <c r="AD24" s="25" t="str">
        <f>IF(JHS!AA24&gt;=70,"RQA","Below")</f>
        <v>Below</v>
      </c>
    </row>
    <row r="25" spans="1:30" s="10" customFormat="1" ht="18.75" x14ac:dyDescent="0.25">
      <c r="A25" s="55">
        <v>10</v>
      </c>
      <c r="B25" s="17" t="s">
        <v>104</v>
      </c>
      <c r="C25" s="18" t="s">
        <v>105</v>
      </c>
      <c r="D25" s="19" t="s">
        <v>106</v>
      </c>
      <c r="E25" s="28" t="s">
        <v>107</v>
      </c>
      <c r="F25" s="28" t="s">
        <v>58</v>
      </c>
      <c r="G25" s="29" t="s">
        <v>108</v>
      </c>
      <c r="H25" s="16">
        <v>1.61</v>
      </c>
      <c r="I25" s="16">
        <v>14.4</v>
      </c>
      <c r="J25" s="58"/>
      <c r="K25" s="58"/>
      <c r="L25" s="23">
        <f>I25</f>
        <v>14.4</v>
      </c>
      <c r="M25" s="16">
        <v>6</v>
      </c>
      <c r="N25" s="20">
        <f>JHS!M25*0.15</f>
        <v>0.89999999999999991</v>
      </c>
      <c r="O25" s="15"/>
      <c r="P25" s="15"/>
      <c r="Q25" s="22">
        <f>JHS!N25</f>
        <v>0.89999999999999991</v>
      </c>
      <c r="R25" s="21">
        <v>76</v>
      </c>
      <c r="S25" s="22">
        <v>11</v>
      </c>
      <c r="T25" s="21" t="s">
        <v>109</v>
      </c>
      <c r="U25" s="21"/>
      <c r="V25" s="22">
        <v>10</v>
      </c>
      <c r="W25" s="22">
        <v>8.1999999999999993</v>
      </c>
      <c r="X25" s="23">
        <v>14.4</v>
      </c>
      <c r="Y25" s="53"/>
      <c r="Z25" s="54">
        <f>JHS!Y25*0.15</f>
        <v>0</v>
      </c>
      <c r="AA25" s="53">
        <f>JHS!Z25+JHS!X25+JHS!W25+JHS!V25+JHS!S25+JHS!Q25+JHS!L25</f>
        <v>58.9</v>
      </c>
      <c r="AB25" s="16">
        <f>RANK(JHS!AA25,$AA$16:$AA$34,0)</f>
        <v>11</v>
      </c>
      <c r="AC25" s="52">
        <v>9663010498</v>
      </c>
      <c r="AD25" s="25" t="str">
        <f>IF(JHS!AA25&gt;=70,"RQA","Below")</f>
        <v>Below</v>
      </c>
    </row>
    <row r="26" spans="1:30" s="10" customFormat="1" ht="18.75" x14ac:dyDescent="0.25">
      <c r="A26" s="55">
        <v>11</v>
      </c>
      <c r="B26" s="17" t="s">
        <v>110</v>
      </c>
      <c r="C26" s="18" t="s">
        <v>111</v>
      </c>
      <c r="D26" s="19" t="s">
        <v>74</v>
      </c>
      <c r="E26" s="28" t="s">
        <v>112</v>
      </c>
      <c r="F26" s="28" t="s">
        <v>76</v>
      </c>
      <c r="G26" s="29" t="s">
        <v>98</v>
      </c>
      <c r="H26" s="16">
        <v>1.4</v>
      </c>
      <c r="I26" s="16">
        <v>15.6</v>
      </c>
      <c r="J26" s="58"/>
      <c r="K26" s="58"/>
      <c r="L26" s="23">
        <f>I26</f>
        <v>15.6</v>
      </c>
      <c r="M26" s="16">
        <v>10</v>
      </c>
      <c r="N26" s="16">
        <f>JHS!M26*0.15</f>
        <v>1.5</v>
      </c>
      <c r="O26" s="15"/>
      <c r="P26" s="15"/>
      <c r="Q26" s="22">
        <f>JHS!N26</f>
        <v>1.5</v>
      </c>
      <c r="R26" s="21">
        <v>79.8</v>
      </c>
      <c r="S26" s="22">
        <v>12</v>
      </c>
      <c r="T26" s="32"/>
      <c r="U26" s="23"/>
      <c r="V26" s="22">
        <v>5</v>
      </c>
      <c r="W26" s="22">
        <v>7.3</v>
      </c>
      <c r="X26" s="23">
        <v>14.1</v>
      </c>
      <c r="Y26" s="53">
        <v>22.22</v>
      </c>
      <c r="Z26" s="54">
        <f>JHS!Y26*0.15</f>
        <v>3.3329999999999997</v>
      </c>
      <c r="AA26" s="53">
        <f>JHS!Z26+JHS!X26+JHS!W26+JHS!V26+JHS!S26+JHS!Q26+JHS!L26</f>
        <v>58.833000000000006</v>
      </c>
      <c r="AB26" s="16">
        <f>RANK(JHS!AA26,$AA$16:$AA$34,0)</f>
        <v>12</v>
      </c>
      <c r="AC26" s="52">
        <v>9358582554</v>
      </c>
      <c r="AD26" s="25" t="str">
        <f>IF(JHS!AA26&gt;=70,"RQA","Below")</f>
        <v>Below</v>
      </c>
    </row>
    <row r="27" spans="1:30" s="10" customFormat="1" ht="18.75" x14ac:dyDescent="0.25">
      <c r="A27" s="55">
        <v>12</v>
      </c>
      <c r="B27" s="17" t="s">
        <v>113</v>
      </c>
      <c r="C27" s="26" t="s">
        <v>114</v>
      </c>
      <c r="D27" s="19" t="s">
        <v>74</v>
      </c>
      <c r="E27" s="27" t="s">
        <v>70</v>
      </c>
      <c r="F27" s="28" t="s">
        <v>71</v>
      </c>
      <c r="G27" s="29" t="s">
        <v>59</v>
      </c>
      <c r="H27" s="16">
        <v>1.93</v>
      </c>
      <c r="I27" s="16">
        <v>12.6</v>
      </c>
      <c r="J27" s="58"/>
      <c r="K27" s="58"/>
      <c r="L27" s="23">
        <f>I27</f>
        <v>12.6</v>
      </c>
      <c r="M27" s="16">
        <v>13</v>
      </c>
      <c r="N27" s="16">
        <f>JHS!M27*0.15</f>
        <v>1.95</v>
      </c>
      <c r="O27" s="15"/>
      <c r="P27" s="15"/>
      <c r="Q27" s="22">
        <f>JHS!N27</f>
        <v>1.95</v>
      </c>
      <c r="R27" s="21">
        <v>78.400000000000006</v>
      </c>
      <c r="S27" s="22">
        <v>12</v>
      </c>
      <c r="T27" s="24" t="s">
        <v>66</v>
      </c>
      <c r="U27" s="22">
        <v>5</v>
      </c>
      <c r="V27" s="22">
        <v>10</v>
      </c>
      <c r="W27" s="22">
        <v>8</v>
      </c>
      <c r="X27" s="23">
        <v>14.1</v>
      </c>
      <c r="Y27" s="53"/>
      <c r="Z27" s="54">
        <f>JHS!Y27*0.15</f>
        <v>0</v>
      </c>
      <c r="AA27" s="53">
        <f>JHS!Z27+JHS!X27+JHS!W27+JHS!V27+JHS!S27+JHS!Q27+JHS!L27</f>
        <v>58.650000000000006</v>
      </c>
      <c r="AB27" s="16">
        <f>RANK(JHS!AA27,$AA$16:$AA$34,0)</f>
        <v>13</v>
      </c>
      <c r="AC27" s="52">
        <v>9260825487</v>
      </c>
      <c r="AD27" s="25" t="str">
        <f>IF(JHS!AA27&gt;=70,"RQA","Below")</f>
        <v>Below</v>
      </c>
    </row>
    <row r="28" spans="1:30" s="10" customFormat="1" ht="18.75" x14ac:dyDescent="0.25">
      <c r="A28" s="55">
        <v>13</v>
      </c>
      <c r="B28" s="17" t="s">
        <v>115</v>
      </c>
      <c r="C28" s="18" t="s">
        <v>116</v>
      </c>
      <c r="D28" s="19" t="s">
        <v>69</v>
      </c>
      <c r="E28" s="28" t="s">
        <v>117</v>
      </c>
      <c r="F28" s="28" t="s">
        <v>80</v>
      </c>
      <c r="G28" s="29" t="s">
        <v>59</v>
      </c>
      <c r="H28" s="16">
        <v>1.74</v>
      </c>
      <c r="I28" s="16">
        <v>13.8</v>
      </c>
      <c r="J28" s="58"/>
      <c r="K28" s="58"/>
      <c r="L28" s="23">
        <f>I28</f>
        <v>13.8</v>
      </c>
      <c r="M28" s="16"/>
      <c r="N28" s="16">
        <f>JHS!M28*0.15</f>
        <v>0</v>
      </c>
      <c r="O28" s="15"/>
      <c r="P28" s="15"/>
      <c r="Q28" s="22">
        <f>JHS!N28</f>
        <v>0</v>
      </c>
      <c r="R28" s="21">
        <v>81.599999999999994</v>
      </c>
      <c r="S28" s="22">
        <v>13</v>
      </c>
      <c r="T28" s="33"/>
      <c r="U28" s="22">
        <v>5</v>
      </c>
      <c r="V28" s="22">
        <v>10</v>
      </c>
      <c r="W28" s="22">
        <v>6.4</v>
      </c>
      <c r="X28" s="23">
        <v>15</v>
      </c>
      <c r="Y28" s="53">
        <v>60</v>
      </c>
      <c r="Z28" s="54">
        <f>JHS!Y28*0.15</f>
        <v>9</v>
      </c>
      <c r="AA28" s="53">
        <f>JHS!Z28+JHS!X28+JHS!W28+JHS!V28+JHS!S28+JHS!Q28+JHS!L28</f>
        <v>67.2</v>
      </c>
      <c r="AB28" s="16">
        <f>RANK(JHS!AA28,$AA$16:$AA$34,0)</f>
        <v>7</v>
      </c>
      <c r="AC28" s="52">
        <v>9979661110</v>
      </c>
      <c r="AD28" s="25" t="str">
        <f>IF(JHS!AA28&gt;=70,"RQA","Below")</f>
        <v>Below</v>
      </c>
    </row>
    <row r="29" spans="1:30" s="10" customFormat="1" ht="18.75" x14ac:dyDescent="0.25">
      <c r="A29" s="55">
        <v>14</v>
      </c>
      <c r="B29" s="17" t="s">
        <v>118</v>
      </c>
      <c r="C29" s="26" t="s">
        <v>119</v>
      </c>
      <c r="D29" s="19" t="s">
        <v>120</v>
      </c>
      <c r="E29" s="28" t="s">
        <v>121</v>
      </c>
      <c r="F29" s="28" t="s">
        <v>122</v>
      </c>
      <c r="G29" s="29" t="s">
        <v>123</v>
      </c>
      <c r="H29" s="16">
        <v>1.66</v>
      </c>
      <c r="I29" s="16">
        <v>14.4</v>
      </c>
      <c r="J29" s="58"/>
      <c r="K29" s="58"/>
      <c r="L29" s="23">
        <f>I29</f>
        <v>14.4</v>
      </c>
      <c r="M29" s="16">
        <v>27</v>
      </c>
      <c r="N29" s="16">
        <f>JHS!M29*0.15</f>
        <v>4.05</v>
      </c>
      <c r="O29" s="15"/>
      <c r="P29" s="15"/>
      <c r="Q29" s="22">
        <f>JHS!N29</f>
        <v>4.05</v>
      </c>
      <c r="R29" s="21">
        <v>75.599999999999994</v>
      </c>
      <c r="S29" s="22">
        <v>11</v>
      </c>
      <c r="T29" s="21" t="s">
        <v>99</v>
      </c>
      <c r="U29" s="21"/>
      <c r="V29" s="22">
        <v>10</v>
      </c>
      <c r="W29" s="22">
        <v>7.3</v>
      </c>
      <c r="X29" s="22"/>
      <c r="Y29" s="53"/>
      <c r="Z29" s="54">
        <f>JHS!Y29*0.15</f>
        <v>0</v>
      </c>
      <c r="AA29" s="53">
        <f>JHS!Z29+JHS!X29+JHS!W29+JHS!V29+JHS!S29+JHS!Q29+JHS!L29</f>
        <v>46.75</v>
      </c>
      <c r="AB29" s="16">
        <f>RANK(JHS!AA29,$AA$16:$AA$34,0)</f>
        <v>14</v>
      </c>
      <c r="AC29" s="52">
        <v>9162079383</v>
      </c>
      <c r="AD29" s="25" t="str">
        <f>IF(JHS!AA29&gt;=70,"RQA","Below")</f>
        <v>Below</v>
      </c>
    </row>
    <row r="30" spans="1:30" s="10" customFormat="1" ht="18.75" x14ac:dyDescent="0.25">
      <c r="A30" s="55">
        <v>15</v>
      </c>
      <c r="B30" s="34" t="s">
        <v>124</v>
      </c>
      <c r="C30" s="26" t="s">
        <v>125</v>
      </c>
      <c r="D30" s="19" t="s">
        <v>90</v>
      </c>
      <c r="E30" s="28" t="s">
        <v>126</v>
      </c>
      <c r="F30" s="28" t="s">
        <v>122</v>
      </c>
      <c r="G30" s="29" t="s">
        <v>127</v>
      </c>
      <c r="H30" s="16">
        <v>1.84</v>
      </c>
      <c r="I30" s="16">
        <v>13.2</v>
      </c>
      <c r="J30" s="58"/>
      <c r="K30" s="58"/>
      <c r="L30" s="23">
        <f>I30</f>
        <v>13.2</v>
      </c>
      <c r="M30" s="16"/>
      <c r="N30" s="16">
        <f>JHS!M30*0.15</f>
        <v>0</v>
      </c>
      <c r="O30" s="15"/>
      <c r="P30" s="15"/>
      <c r="Q30" s="22">
        <f>JHS!N30</f>
        <v>0</v>
      </c>
      <c r="R30" s="21">
        <v>75</v>
      </c>
      <c r="S30" s="22">
        <v>11</v>
      </c>
      <c r="T30" s="21" t="s">
        <v>99</v>
      </c>
      <c r="U30" s="21"/>
      <c r="V30" s="22">
        <v>10</v>
      </c>
      <c r="W30" s="22"/>
      <c r="X30" s="22"/>
      <c r="Y30" s="53">
        <v>48.89</v>
      </c>
      <c r="Z30" s="54">
        <f>JHS!Y30*0.15</f>
        <v>7.3334999999999999</v>
      </c>
      <c r="AA30" s="53">
        <f>JHS!Z30+JHS!X30+JHS!W30+JHS!V30+JHS!S30+JHS!Q30+JHS!L30</f>
        <v>41.533500000000004</v>
      </c>
      <c r="AB30" s="16">
        <f>RANK(JHS!AA30,$AA$16:$AA$34,0)</f>
        <v>15</v>
      </c>
      <c r="AC30" s="52">
        <v>9332314728</v>
      </c>
      <c r="AD30" s="25" t="str">
        <f>IF(JHS!AA30&gt;=70,"RQA","Below")</f>
        <v>Below</v>
      </c>
    </row>
    <row r="31" spans="1:30" s="10" customFormat="1" ht="18.75" x14ac:dyDescent="0.25">
      <c r="A31" s="55">
        <v>16</v>
      </c>
      <c r="B31" s="17" t="s">
        <v>128</v>
      </c>
      <c r="C31" s="35" t="s">
        <v>129</v>
      </c>
      <c r="D31" s="36" t="s">
        <v>130</v>
      </c>
      <c r="E31" s="27" t="s">
        <v>70</v>
      </c>
      <c r="F31" s="28" t="s">
        <v>71</v>
      </c>
      <c r="G31" s="29" t="s">
        <v>59</v>
      </c>
      <c r="H31" s="16">
        <f>(1.29+1.69)/2</f>
        <v>1.49</v>
      </c>
      <c r="I31" s="16">
        <v>15.6</v>
      </c>
      <c r="J31" s="58"/>
      <c r="K31" s="58"/>
      <c r="L31" s="23">
        <f>I31</f>
        <v>15.6</v>
      </c>
      <c r="M31" s="16"/>
      <c r="N31" s="16">
        <f>JHS!M31*0.15</f>
        <v>0</v>
      </c>
      <c r="O31" s="15"/>
      <c r="P31" s="15"/>
      <c r="Q31" s="22">
        <f>JHS!N31</f>
        <v>0</v>
      </c>
      <c r="R31" s="21">
        <v>81.2</v>
      </c>
      <c r="S31" s="22">
        <v>13</v>
      </c>
      <c r="T31" s="21"/>
      <c r="U31" s="21"/>
      <c r="V31" s="22"/>
      <c r="W31" s="22"/>
      <c r="X31" s="23"/>
      <c r="Y31" s="53">
        <v>64.44</v>
      </c>
      <c r="Z31" s="54">
        <f>JHS!Y31*0.15</f>
        <v>9.6659999999999986</v>
      </c>
      <c r="AA31" s="53">
        <f>JHS!Z31+JHS!X31+JHS!W31+JHS!V31+JHS!S31+JHS!Q31+JHS!L31</f>
        <v>38.265999999999998</v>
      </c>
      <c r="AB31" s="16">
        <f>RANK(JHS!AA31,$AA$16:$AA$34,0)</f>
        <v>16</v>
      </c>
      <c r="AC31" s="52">
        <v>9359350500</v>
      </c>
      <c r="AD31" s="25" t="str">
        <f>IF(JHS!AA31&gt;=70,"RQA","Below")</f>
        <v>Below</v>
      </c>
    </row>
    <row r="32" spans="1:30" s="10" customFormat="1" ht="18.75" x14ac:dyDescent="0.25">
      <c r="A32" s="55">
        <v>17</v>
      </c>
      <c r="B32" s="17" t="s">
        <v>131</v>
      </c>
      <c r="C32" s="37" t="s">
        <v>132</v>
      </c>
      <c r="D32" s="36" t="s">
        <v>120</v>
      </c>
      <c r="E32" s="28" t="s">
        <v>133</v>
      </c>
      <c r="F32" s="28" t="s">
        <v>80</v>
      </c>
      <c r="G32" s="29" t="s">
        <v>65</v>
      </c>
      <c r="H32" s="16">
        <v>1.94</v>
      </c>
      <c r="I32" s="16">
        <v>12.6</v>
      </c>
      <c r="J32" s="58"/>
      <c r="K32" s="58"/>
      <c r="L32" s="23">
        <f>I32</f>
        <v>12.6</v>
      </c>
      <c r="M32" s="16"/>
      <c r="N32" s="16">
        <f>JHS!M32*0.15</f>
        <v>0</v>
      </c>
      <c r="O32" s="15"/>
      <c r="P32" s="15"/>
      <c r="Q32" s="22">
        <f>JHS!N32</f>
        <v>0</v>
      </c>
      <c r="R32" s="21"/>
      <c r="S32" s="22"/>
      <c r="T32" s="38" t="s">
        <v>134</v>
      </c>
      <c r="U32" s="21"/>
      <c r="V32" s="22">
        <v>10</v>
      </c>
      <c r="W32" s="22"/>
      <c r="X32" s="23"/>
      <c r="Y32" s="53">
        <v>54.44</v>
      </c>
      <c r="Z32" s="54">
        <f>JHS!Y32*0.15</f>
        <v>8.1659999999999986</v>
      </c>
      <c r="AA32" s="53">
        <f>JHS!Z32+JHS!X32+JHS!W32+JHS!V32+JHS!S32+JHS!Q32+JHS!L32</f>
        <v>30.765999999999998</v>
      </c>
      <c r="AB32" s="16">
        <f>RANK(JHS!AA32,$AA$16:$AA$34,0)</f>
        <v>17</v>
      </c>
      <c r="AC32" s="52">
        <v>9981707241</v>
      </c>
      <c r="AD32" s="25" t="str">
        <f>IF(JHS!AA32&gt;=70,"RQA","Below")</f>
        <v>Below</v>
      </c>
    </row>
    <row r="33" spans="1:30" s="10" customFormat="1" ht="18.75" x14ac:dyDescent="0.25">
      <c r="A33" s="55">
        <v>18</v>
      </c>
      <c r="B33" s="17" t="s">
        <v>135</v>
      </c>
      <c r="C33" s="37" t="s">
        <v>136</v>
      </c>
      <c r="D33" s="36" t="s">
        <v>90</v>
      </c>
      <c r="E33" s="28" t="s">
        <v>97</v>
      </c>
      <c r="F33" s="28" t="s">
        <v>58</v>
      </c>
      <c r="G33" s="29" t="s">
        <v>59</v>
      </c>
      <c r="H33" s="16">
        <v>2</v>
      </c>
      <c r="I33" s="16">
        <v>12</v>
      </c>
      <c r="J33" s="58"/>
      <c r="K33" s="58"/>
      <c r="L33" s="23">
        <f>I33</f>
        <v>12</v>
      </c>
      <c r="M33" s="16"/>
      <c r="N33" s="20">
        <f>JHS!M33*0.15</f>
        <v>0</v>
      </c>
      <c r="O33" s="15"/>
      <c r="P33" s="15"/>
      <c r="Q33" s="22">
        <f>JHS!N33</f>
        <v>0</v>
      </c>
      <c r="R33" s="39">
        <v>76.599999999999994</v>
      </c>
      <c r="S33" s="22">
        <v>11</v>
      </c>
      <c r="T33" s="21" t="s">
        <v>60</v>
      </c>
      <c r="U33" s="21"/>
      <c r="V33" s="22">
        <v>5</v>
      </c>
      <c r="W33" s="22"/>
      <c r="X33" s="23"/>
      <c r="Y33" s="53"/>
      <c r="Z33" s="54">
        <f>JHS!Y33*0.15</f>
        <v>0</v>
      </c>
      <c r="AA33" s="53">
        <f>JHS!Z33+JHS!X33+JHS!W33+JHS!V33+JHS!S33+JHS!Q33+JHS!L33</f>
        <v>28</v>
      </c>
      <c r="AB33" s="16">
        <f>RANK(JHS!AA33,$AA$16:$AA$34,0)</f>
        <v>18</v>
      </c>
      <c r="AC33" s="52">
        <v>9265050517</v>
      </c>
      <c r="AD33" s="25" t="str">
        <f>IF(JHS!AA33&gt;=70,"RQA","Below")</f>
        <v>Below</v>
      </c>
    </row>
    <row r="34" spans="1:30" s="10" customFormat="1" ht="18.75" x14ac:dyDescent="0.25">
      <c r="A34" s="55">
        <v>19</v>
      </c>
      <c r="B34" s="40" t="s">
        <v>137</v>
      </c>
      <c r="C34" s="41" t="s">
        <v>138</v>
      </c>
      <c r="D34" s="19" t="s">
        <v>74</v>
      </c>
      <c r="E34" s="28" t="s">
        <v>139</v>
      </c>
      <c r="F34" s="28" t="s">
        <v>122</v>
      </c>
      <c r="G34" s="29" t="s">
        <v>86</v>
      </c>
      <c r="H34" s="16">
        <v>2.4300000000000002</v>
      </c>
      <c r="I34" s="16">
        <v>9.6</v>
      </c>
      <c r="J34" s="58"/>
      <c r="K34" s="58"/>
      <c r="L34" s="23">
        <f>I34</f>
        <v>9.6</v>
      </c>
      <c r="M34" s="16">
        <v>18</v>
      </c>
      <c r="N34" s="16">
        <f>JHS!M34*0.15</f>
        <v>2.6999999999999997</v>
      </c>
      <c r="O34" s="15"/>
      <c r="P34" s="15"/>
      <c r="Q34" s="22">
        <f>JHS!N34</f>
        <v>2.6999999999999997</v>
      </c>
      <c r="R34" s="21"/>
      <c r="S34" s="22"/>
      <c r="T34" s="38" t="s">
        <v>140</v>
      </c>
      <c r="U34" s="21"/>
      <c r="V34" s="22">
        <v>5</v>
      </c>
      <c r="W34" s="22"/>
      <c r="X34" s="22"/>
      <c r="Y34" s="53"/>
      <c r="Z34" s="54">
        <f>JHS!Y34*0.15</f>
        <v>0</v>
      </c>
      <c r="AA34" s="53">
        <f>JHS!Z34+JHS!X34+JHS!W34+JHS!V34+JHS!S34+JHS!Q34+JHS!L34</f>
        <v>17.299999999999997</v>
      </c>
      <c r="AB34" s="16">
        <f>RANK(JHS!AA34,$AA$16:$AA$34,0)</f>
        <v>19</v>
      </c>
      <c r="AC34" s="52">
        <v>9158867871</v>
      </c>
      <c r="AD34" s="25" t="str">
        <f>IF(JHS!AA34&gt;=70,"RQA","Below")</f>
        <v>Below</v>
      </c>
    </row>
    <row r="36" spans="1:30" x14ac:dyDescent="0.25">
      <c r="A36" t="s">
        <v>26</v>
      </c>
    </row>
    <row r="38" spans="1:30" x14ac:dyDescent="0.25">
      <c r="B38" s="7"/>
      <c r="C38" s="7"/>
      <c r="D38" s="7"/>
      <c r="E38" s="7"/>
      <c r="F38" s="7"/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30" x14ac:dyDescent="0.25">
      <c r="B39" s="7"/>
      <c r="C39" s="7"/>
      <c r="D39" s="7"/>
      <c r="E39" s="7"/>
      <c r="F39" s="7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30" x14ac:dyDescent="0.25">
      <c r="B40" s="44" t="s">
        <v>51</v>
      </c>
      <c r="C40" s="44"/>
      <c r="D40" s="44"/>
      <c r="E40" s="44"/>
      <c r="H40" s="44" t="s">
        <v>52</v>
      </c>
      <c r="I40" s="44"/>
      <c r="J40" s="44"/>
      <c r="K40" s="44"/>
      <c r="L40" s="44"/>
      <c r="Q40" s="7"/>
      <c r="R40" s="44" t="s">
        <v>33</v>
      </c>
      <c r="S40" s="44"/>
      <c r="T40" s="44"/>
      <c r="U40" s="44"/>
      <c r="V40" s="44"/>
      <c r="W40" s="7"/>
      <c r="AA40" s="44" t="s">
        <v>34</v>
      </c>
      <c r="AB40" s="44"/>
      <c r="AC40" s="44"/>
    </row>
    <row r="41" spans="1:30" x14ac:dyDescent="0.25">
      <c r="B41" s="45" t="s">
        <v>32</v>
      </c>
      <c r="C41" s="45"/>
      <c r="D41" s="45"/>
      <c r="E41" s="45"/>
      <c r="H41" s="45" t="s">
        <v>30</v>
      </c>
      <c r="I41" s="45"/>
      <c r="J41" s="45"/>
      <c r="K41" s="45"/>
      <c r="L41" s="45"/>
      <c r="Q41" s="7"/>
      <c r="R41" s="45" t="s">
        <v>30</v>
      </c>
      <c r="S41" s="45"/>
      <c r="T41" s="45"/>
      <c r="U41" s="45"/>
      <c r="V41" s="45"/>
      <c r="W41" s="7"/>
      <c r="AA41" s="45" t="s">
        <v>30</v>
      </c>
      <c r="AB41" s="45"/>
      <c r="AC41" s="45"/>
    </row>
    <row r="42" spans="1:30" x14ac:dyDescent="0.25">
      <c r="B42" s="7"/>
      <c r="C42" s="7"/>
      <c r="D42" s="7"/>
      <c r="E42" s="7"/>
      <c r="F42" s="7"/>
      <c r="G42" s="8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30" x14ac:dyDescent="0.25">
      <c r="B43" s="7"/>
      <c r="C43" s="7"/>
      <c r="D43" s="7"/>
      <c r="E43" s="7"/>
      <c r="F43" s="7"/>
      <c r="G43" s="8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30" x14ac:dyDescent="0.25">
      <c r="B44" s="7"/>
      <c r="C44" s="7"/>
      <c r="D44" s="7"/>
      <c r="E44" s="7"/>
      <c r="F44" s="7"/>
      <c r="G44" s="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30" x14ac:dyDescent="0.25">
      <c r="B45" s="7"/>
      <c r="C45" s="7"/>
      <c r="D45" s="7"/>
      <c r="E45" s="7"/>
      <c r="F45" s="7"/>
      <c r="G45" s="8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30" x14ac:dyDescent="0.25">
      <c r="B46" s="44" t="s">
        <v>37</v>
      </c>
      <c r="C46" s="44"/>
      <c r="D46" s="44"/>
      <c r="E46" s="44"/>
      <c r="F46" s="6"/>
      <c r="J46" s="44" t="s">
        <v>35</v>
      </c>
      <c r="K46" s="44"/>
      <c r="L46" s="44"/>
      <c r="M46" s="44"/>
      <c r="N46" s="44"/>
      <c r="O46" s="44"/>
      <c r="T46" s="44" t="s">
        <v>36</v>
      </c>
      <c r="U46" s="44"/>
      <c r="V46" s="44"/>
      <c r="W46" s="44"/>
      <c r="X46" s="44"/>
      <c r="Y46" s="44"/>
    </row>
    <row r="47" spans="1:30" x14ac:dyDescent="0.25">
      <c r="B47" s="45" t="s">
        <v>30</v>
      </c>
      <c r="C47" s="45"/>
      <c r="D47" s="45"/>
      <c r="E47" s="45"/>
      <c r="F47" s="4"/>
      <c r="J47" s="45" t="s">
        <v>38</v>
      </c>
      <c r="K47" s="45"/>
      <c r="L47" s="45"/>
      <c r="M47" s="45"/>
      <c r="N47" s="45"/>
      <c r="O47" s="45"/>
      <c r="T47" s="45" t="s">
        <v>39</v>
      </c>
      <c r="U47" s="45"/>
      <c r="V47" s="45"/>
      <c r="W47" s="45"/>
      <c r="X47" s="45"/>
      <c r="Y47" s="45"/>
    </row>
    <row r="48" spans="1:30" x14ac:dyDescent="0.25">
      <c r="B48" s="5"/>
      <c r="C48" s="5"/>
      <c r="D48" s="5"/>
      <c r="E48" s="5"/>
      <c r="F48" s="4"/>
      <c r="G48" s="5"/>
      <c r="H48" s="5"/>
      <c r="I48" s="5"/>
    </row>
    <row r="49" spans="1:23" x14ac:dyDescent="0.25">
      <c r="B49" s="5"/>
      <c r="C49" s="5"/>
      <c r="D49" s="5"/>
      <c r="E49" s="5"/>
      <c r="F49" s="4"/>
      <c r="G49" s="5"/>
      <c r="H49" s="5"/>
      <c r="I49" s="5"/>
    </row>
    <row r="50" spans="1:23" x14ac:dyDescent="0.25">
      <c r="B50" s="7"/>
      <c r="C50" s="7"/>
      <c r="D50" s="7"/>
      <c r="E50" s="7"/>
      <c r="F50" s="7"/>
      <c r="G50" s="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x14ac:dyDescent="0.25">
      <c r="G51"/>
      <c r="H51" s="13" t="s">
        <v>50</v>
      </c>
      <c r="I51" s="7"/>
      <c r="J51" s="7"/>
      <c r="K51" s="7"/>
      <c r="L51" s="7"/>
      <c r="M51" s="7"/>
      <c r="P51" s="7"/>
      <c r="Q51" s="7"/>
    </row>
    <row r="52" spans="1:23" x14ac:dyDescent="0.25">
      <c r="E52" s="8"/>
      <c r="F52" s="7"/>
      <c r="G52" s="7"/>
      <c r="H52" s="7"/>
      <c r="I52" s="7"/>
      <c r="J52" s="7"/>
      <c r="K52" s="7"/>
      <c r="L52" s="7"/>
      <c r="M52" s="7"/>
      <c r="P52" s="7"/>
      <c r="Q52" s="7"/>
    </row>
    <row r="53" spans="1:23" x14ac:dyDescent="0.25">
      <c r="B53" s="4"/>
      <c r="C53" s="4"/>
      <c r="D53" s="4"/>
      <c r="E53" s="8"/>
      <c r="F53" s="7"/>
      <c r="G53" s="44" t="s">
        <v>53</v>
      </c>
      <c r="H53" s="44"/>
      <c r="I53" s="44"/>
      <c r="J53" s="44"/>
      <c r="K53" s="44"/>
      <c r="L53" s="44"/>
      <c r="M53" s="44"/>
      <c r="P53" s="7"/>
      <c r="Q53" s="7"/>
    </row>
    <row r="54" spans="1:23" x14ac:dyDescent="0.25">
      <c r="B54" s="7"/>
      <c r="C54" s="7"/>
      <c r="D54" s="7"/>
      <c r="E54" s="8"/>
      <c r="F54" s="7"/>
      <c r="G54" s="45" t="s">
        <v>31</v>
      </c>
      <c r="H54" s="45"/>
      <c r="I54" s="45"/>
      <c r="J54" s="45"/>
      <c r="K54" s="45"/>
      <c r="L54" s="45"/>
      <c r="M54" s="45"/>
      <c r="P54" s="7"/>
    </row>
    <row r="55" spans="1:23" x14ac:dyDescent="0.25">
      <c r="A55" t="s">
        <v>29</v>
      </c>
    </row>
  </sheetData>
  <mergeCells count="41">
    <mergeCell ref="A9:AD9"/>
    <mergeCell ref="AA13:AA15"/>
    <mergeCell ref="AB13:AB15"/>
    <mergeCell ref="AC13:AC15"/>
    <mergeCell ref="AD13:AD15"/>
    <mergeCell ref="H14:L14"/>
    <mergeCell ref="M14:Q14"/>
    <mergeCell ref="R14:S14"/>
    <mergeCell ref="T14:V14"/>
    <mergeCell ref="Y14:Z14"/>
    <mergeCell ref="H13:L13"/>
    <mergeCell ref="M13:Q13"/>
    <mergeCell ref="R13:S13"/>
    <mergeCell ref="T13:V13"/>
    <mergeCell ref="Y13:Z13"/>
    <mergeCell ref="A13:A15"/>
    <mergeCell ref="G54:M54"/>
    <mergeCell ref="H40:L40"/>
    <mergeCell ref="H41:L41"/>
    <mergeCell ref="B46:E46"/>
    <mergeCell ref="B47:E47"/>
    <mergeCell ref="B40:E40"/>
    <mergeCell ref="B41:E41"/>
    <mergeCell ref="R40:V40"/>
    <mergeCell ref="R41:V41"/>
    <mergeCell ref="G53:M53"/>
    <mergeCell ref="J46:O46"/>
    <mergeCell ref="T46:Y46"/>
    <mergeCell ref="A10:O10"/>
    <mergeCell ref="P10:Q10"/>
    <mergeCell ref="R10:AD10"/>
    <mergeCell ref="J47:O47"/>
    <mergeCell ref="T47:Y47"/>
    <mergeCell ref="AA40:AC40"/>
    <mergeCell ref="AA41:AC41"/>
    <mergeCell ref="A11:AD11"/>
    <mergeCell ref="A12:AD12"/>
    <mergeCell ref="B13:D14"/>
    <mergeCell ref="E13:E15"/>
    <mergeCell ref="F13:F15"/>
    <mergeCell ref="G13:G15"/>
  </mergeCells>
  <conditionalFormatting sqref="AD16:AD34">
    <cfRule type="containsText" dxfId="1" priority="2" operator="containsText" text="RQA">
      <formula>NOT(ISERROR(SEARCH("RQA",AD16)))</formula>
    </cfRule>
  </conditionalFormatting>
  <printOptions horizontalCentered="1"/>
  <pageMargins left="0.196850393700787" right="0.196850393700787" top="1" bottom="1" header="0.31496062992126" footer="0.31496062992126"/>
  <pageSetup paperSize="10000" scale="74" orientation="landscape" horizontalDpi="0" verticalDpi="0" r:id="rId1"/>
  <headerFooter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JHS</vt:lpstr>
      <vt:lpstr>JHS!Print_Area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ASDS-PC</dc:creator>
  <cp:lastModifiedBy>Carmelito M Lauron Sr</cp:lastModifiedBy>
  <cp:lastPrinted>2020-03-19T09:19:48Z</cp:lastPrinted>
  <dcterms:created xsi:type="dcterms:W3CDTF">2020-01-20T03:30:07Z</dcterms:created>
  <dcterms:modified xsi:type="dcterms:W3CDTF">2020-03-19T09:20:36Z</dcterms:modified>
</cp:coreProperties>
</file>