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Y 2020 - 2021\RANK LISTS\SHS\"/>
    </mc:Choice>
  </mc:AlternateContent>
  <bookViews>
    <workbookView xWindow="0" yWindow="0" windowWidth="20490" windowHeight="7515" tabRatio="622"/>
  </bookViews>
  <sheets>
    <sheet name="SHS-NEW HUMMS" sheetId="2" r:id="rId1"/>
    <sheet name="SHS-NEW ABM" sheetId="4" r:id="rId2"/>
    <sheet name="SHS-NEW STEM" sheetId="5" r:id="rId3"/>
    <sheet name="SHS-NEW TVL" sheetId="3" r:id="rId4"/>
  </sheets>
  <definedNames>
    <definedName name="_xlnm.Print_Area" localSheetId="1">'SHS-NEW ABM'!$A$1:$AG$43</definedName>
    <definedName name="_xlnm.Print_Area" localSheetId="0">'SHS-NEW HUMMS'!$A$1:$AG$40</definedName>
    <definedName name="_xlnm.Print_Area" localSheetId="2">'SHS-NEW STEM'!$A$1:$AG$42</definedName>
    <definedName name="_xlnm.Print_Area" localSheetId="3">'SHS-NEW TVL'!$A$1:$AL$44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3" l="1"/>
  <c r="S17" i="3"/>
  <c r="W17" i="3"/>
  <c r="Z17" i="3"/>
  <c r="AD17" i="3"/>
  <c r="AE17" i="3" s="1"/>
  <c r="Y18" i="5"/>
  <c r="V18" i="5"/>
  <c r="S18" i="5"/>
  <c r="M18" i="5"/>
  <c r="I18" i="5"/>
  <c r="Y17" i="5"/>
  <c r="V17" i="5"/>
  <c r="S17" i="5"/>
  <c r="O17" i="5"/>
  <c r="M17" i="5"/>
  <c r="M17" i="4"/>
  <c r="O17" i="4"/>
  <c r="S17" i="4" s="1"/>
  <c r="V17" i="4"/>
  <c r="Y17" i="4"/>
  <c r="M18" i="4"/>
  <c r="S18" i="4"/>
  <c r="V18" i="4"/>
  <c r="Y18" i="4"/>
  <c r="Y18" i="2"/>
  <c r="V18" i="2"/>
  <c r="S18" i="2"/>
  <c r="M18" i="2"/>
  <c r="Y17" i="2"/>
  <c r="V17" i="2"/>
  <c r="S17" i="2"/>
  <c r="M17" i="2"/>
  <c r="AC17" i="2" l="1"/>
  <c r="AH17" i="3"/>
  <c r="AC17" i="5"/>
  <c r="AC18" i="5"/>
  <c r="AG18" i="5" s="1"/>
  <c r="AG17" i="5"/>
  <c r="AD17" i="5"/>
  <c r="AD18" i="5"/>
  <c r="AC18" i="4"/>
  <c r="AG18" i="4" s="1"/>
  <c r="AC17" i="4"/>
  <c r="AC18" i="2"/>
  <c r="AD17" i="2"/>
  <c r="AG17" i="2"/>
  <c r="AG18" i="2"/>
  <c r="AD18" i="2"/>
  <c r="AD17" i="4" l="1"/>
  <c r="AG17" i="4"/>
  <c r="AD18" i="4"/>
  <c r="AC19" i="5" l="1"/>
  <c r="AC20" i="4"/>
  <c r="AC19" i="4"/>
</calcChain>
</file>

<file path=xl/sharedStrings.xml><?xml version="1.0" encoding="utf-8"?>
<sst xmlns="http://schemas.openxmlformats.org/spreadsheetml/2006/main" count="336" uniqueCount="133">
  <si>
    <t>No.</t>
  </si>
  <si>
    <t>Name of Applicant</t>
  </si>
  <si>
    <t>Address</t>
  </si>
  <si>
    <t>School Applied/ District</t>
  </si>
  <si>
    <t>Major</t>
  </si>
  <si>
    <t>A. EDUCATION</t>
  </si>
  <si>
    <t>B. TEACHING EXPERIENCE</t>
  </si>
  <si>
    <t>(20%)</t>
  </si>
  <si>
    <t>(15%)</t>
  </si>
  <si>
    <t>(10%)</t>
  </si>
  <si>
    <t>Last Name</t>
  </si>
  <si>
    <t>First Name</t>
  </si>
  <si>
    <t>MI</t>
  </si>
  <si>
    <t>GWA</t>
  </si>
  <si>
    <t>Eq.  Points</t>
  </si>
  <si>
    <t>TOTAL</t>
  </si>
  <si>
    <t>No.of Mos.</t>
  </si>
  <si>
    <t>Eq. Points</t>
  </si>
  <si>
    <t>Rating</t>
  </si>
  <si>
    <t>Average</t>
  </si>
  <si>
    <t>Division Selection Committee:</t>
  </si>
  <si>
    <t>S.Y 2020-2021</t>
  </si>
  <si>
    <t>Remarks</t>
  </si>
  <si>
    <t>Date posted:</t>
  </si>
  <si>
    <t>Schools Division Superintendent</t>
  </si>
  <si>
    <t>ASDS / PSB Chair</t>
  </si>
  <si>
    <t>NENITA G. JARALVE</t>
  </si>
  <si>
    <t>ELMA LARUMBE</t>
  </si>
  <si>
    <t>ROGELIO MAUNES</t>
  </si>
  <si>
    <t>ROSEMARY N. OLIVERIO</t>
  </si>
  <si>
    <t>Mater's/Doctorate Degree</t>
  </si>
  <si>
    <t>RANK</t>
  </si>
  <si>
    <t xml:space="preserve">Eligibility </t>
  </si>
  <si>
    <t>NC Req. of Subject</t>
  </si>
  <si>
    <t>TMC Req. of Subject</t>
  </si>
  <si>
    <t>(5%)</t>
  </si>
  <si>
    <t>EPS</t>
  </si>
  <si>
    <t>ROLANDO BEDUYA</t>
  </si>
  <si>
    <t>JANE O. GURREA</t>
  </si>
  <si>
    <t>CLAVEL D. SALINAS</t>
  </si>
  <si>
    <t>CANDIDA PURGATORIO</t>
  </si>
  <si>
    <t>ISAIASH T. WAGAS</t>
  </si>
  <si>
    <t>JUVIMAR E. MONTOLO</t>
  </si>
  <si>
    <t>MARIA ELENA T. PARAS</t>
  </si>
  <si>
    <t>ARLENE BUOT</t>
  </si>
  <si>
    <t>ARTS VINCENTH GAYOSO</t>
  </si>
  <si>
    <t>GERARDO S. MANTOS</t>
  </si>
  <si>
    <t>ARACELI A. CABAHUG</t>
  </si>
  <si>
    <t>RAUL A. JUMAO-AS</t>
  </si>
  <si>
    <t>MARIVIC YBALLE</t>
  </si>
  <si>
    <t>RENATO BANCILOY</t>
  </si>
  <si>
    <t>Chairman</t>
  </si>
  <si>
    <t>Chairmn</t>
  </si>
  <si>
    <t>Master's/Doctoral Degree</t>
  </si>
  <si>
    <t>Cetificate No. of Points</t>
  </si>
  <si>
    <t xml:space="preserve">Addtl Points </t>
  </si>
  <si>
    <t>Average Points</t>
  </si>
  <si>
    <t>Average points</t>
  </si>
  <si>
    <t>EPT Score</t>
  </si>
  <si>
    <t>TOTAL 100 Points</t>
  </si>
  <si>
    <t>Contact Number</t>
  </si>
  <si>
    <t>Level</t>
  </si>
  <si>
    <t>Total Pts.</t>
  </si>
  <si>
    <t xml:space="preserve">School Applied &amp;   District     </t>
  </si>
  <si>
    <t xml:space="preserve">No. of Years HEI Experience </t>
  </si>
  <si>
    <t>Dept. Head  Addtl. Pts.</t>
  </si>
  <si>
    <t>C. SPECIALIZED TRAINING</t>
  </si>
  <si>
    <t>D.INTERVIEW</t>
  </si>
  <si>
    <t>E. COMMUNICATION SKILLS</t>
  </si>
  <si>
    <t xml:space="preserve">F. PORTFOLIO </t>
  </si>
  <si>
    <t>G. DEMO-TEACHING</t>
  </si>
  <si>
    <t>LIST OF  NEW APPLICANTS FOR SENIOR HIGH SCHOOL SCORING BELOW 65 POINTS (ACADEMIC)</t>
  </si>
  <si>
    <t>LIST OF NEW APPLICANTS FOR SENIOR HIGH SCHOOL SCORING BELOW 65 POINTS (ACADEMIC)</t>
  </si>
  <si>
    <t>LIST OF NEW  APPLICANTS FOR SENIOR HIGH SCHOOL SCORING BELOW 65 POINTS (ACADEMIC)</t>
  </si>
  <si>
    <t>LIST OF NEW APPLICANTS FOR SENIOR HIGH SCHOOL SCORING BELOW 65 POINTS (TVL TRACK)</t>
  </si>
  <si>
    <t>Approved:</t>
  </si>
  <si>
    <t>CARTESA M. PERICO, EdD</t>
  </si>
  <si>
    <t>MARY ANN P. FLORES, EdD</t>
  </si>
  <si>
    <t>MARILYN S. ANDALES, EdD, CESO V</t>
  </si>
  <si>
    <t>MARIA CHONA B. REDOBLE, EdD</t>
  </si>
  <si>
    <t>NOVIE O. MANGUBAT, EdD</t>
  </si>
  <si>
    <t>PAMELA A. RODEMIO, EdD</t>
  </si>
  <si>
    <t>JOSE GARY R. NAPOLES, EdD</t>
  </si>
  <si>
    <t>(Based on DepEd Order No. 3, s. 2016)</t>
  </si>
  <si>
    <t>NAPSSHI President</t>
  </si>
  <si>
    <t>Secondary Faculty Association President</t>
  </si>
  <si>
    <t>SHS Position Qualified for Appointment Based on Q.S.</t>
  </si>
  <si>
    <t>PEPITO</t>
  </si>
  <si>
    <t>JOSE CHRISTIAN</t>
  </si>
  <si>
    <t>C</t>
  </si>
  <si>
    <t>Purok Talisay, Estaca, Compostela, Cebu</t>
  </si>
  <si>
    <t>LNHS</t>
  </si>
  <si>
    <t>LET</t>
  </si>
  <si>
    <t>Pol Sci</t>
  </si>
  <si>
    <t>Care Giving Trng</t>
  </si>
  <si>
    <t>PITOGO</t>
  </si>
  <si>
    <t>HELEH</t>
  </si>
  <si>
    <t>M</t>
  </si>
  <si>
    <t>Tayud, Liloan, Cebu</t>
  </si>
  <si>
    <t>Accountancy</t>
  </si>
  <si>
    <t>Trng, CSS</t>
  </si>
  <si>
    <r>
      <t xml:space="preserve">SHS SUBJECT GROUP: </t>
    </r>
    <r>
      <rPr>
        <b/>
        <sz val="15"/>
        <color rgb="FFFF0000"/>
        <rFont val="Calibri"/>
        <family val="2"/>
        <scheme val="minor"/>
      </rPr>
      <t>HUMMS</t>
    </r>
  </si>
  <si>
    <t>Office</t>
  </si>
  <si>
    <t>Mgt Accounting</t>
  </si>
  <si>
    <t>Highway, Riverside, Looc, Danao City</t>
  </si>
  <si>
    <t>JASMEN</t>
  </si>
  <si>
    <t>TACOLOY</t>
  </si>
  <si>
    <t>BookKeeping NC3</t>
  </si>
  <si>
    <t>Commerce</t>
  </si>
  <si>
    <t>AMNHS-DC</t>
  </si>
  <si>
    <t>Curva, San Vicente, Liloan</t>
  </si>
  <si>
    <t>A</t>
  </si>
  <si>
    <t>PIERE ANGELLEE</t>
  </si>
  <si>
    <t>PAPA</t>
  </si>
  <si>
    <t>LANIE</t>
  </si>
  <si>
    <t>P</t>
  </si>
  <si>
    <t>Science</t>
  </si>
  <si>
    <t>9 U</t>
  </si>
  <si>
    <t>HERANA</t>
  </si>
  <si>
    <t xml:space="preserve"> JELY AISEL</t>
  </si>
  <si>
    <t>T</t>
  </si>
  <si>
    <t>Lataban, Liloan, Cebu</t>
  </si>
  <si>
    <t>Lataban NHS</t>
  </si>
  <si>
    <t>Math</t>
  </si>
  <si>
    <r>
      <t xml:space="preserve">SHS SUBJECT GROUP: </t>
    </r>
    <r>
      <rPr>
        <b/>
        <sz val="15"/>
        <color rgb="FFFF0000"/>
        <rFont val="Calibri"/>
        <family val="2"/>
        <scheme val="minor"/>
      </rPr>
      <t>STEM</t>
    </r>
  </si>
  <si>
    <t>CSS NC2</t>
  </si>
  <si>
    <t>Com Sci</t>
  </si>
  <si>
    <t>Don Bosco</t>
  </si>
  <si>
    <t>Catarman, Liloan, Cebu</t>
  </si>
  <si>
    <t xml:space="preserve">Baby Rosary </t>
  </si>
  <si>
    <t>Miral</t>
  </si>
  <si>
    <r>
      <t xml:space="preserve">SHS SUBJECT GROUP: </t>
    </r>
    <r>
      <rPr>
        <b/>
        <sz val="15"/>
        <color rgb="FFFF0000"/>
        <rFont val="Calibri"/>
        <family val="2"/>
        <scheme val="minor"/>
      </rPr>
      <t>TVL</t>
    </r>
  </si>
  <si>
    <r>
      <t xml:space="preserve">SHS SUBJECT GROUP: </t>
    </r>
    <r>
      <rPr>
        <b/>
        <sz val="15"/>
        <color rgb="FFFF0000"/>
        <rFont val="Calibri"/>
        <family val="2"/>
        <scheme val="minor"/>
      </rPr>
      <t>ABM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</si>
</sst>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/>
    <xf numFmtId="0" fontId="1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164" fontId="10" fillId="0" borderId="1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0</xdr:row>
      <xdr:rowOff>107325</xdr:rowOff>
    </xdr:from>
    <xdr:to>
      <xdr:col>33</xdr:col>
      <xdr:colOff>1</xdr:colOff>
      <xdr:row>7</xdr:row>
      <xdr:rowOff>123825</xdr:rowOff>
    </xdr:to>
    <xdr:grpSp>
      <xdr:nvGrpSpPr>
        <xdr:cNvPr id="2" name="Group 1"/>
        <xdr:cNvGrpSpPr/>
      </xdr:nvGrpSpPr>
      <xdr:grpSpPr>
        <a:xfrm>
          <a:off x="209549" y="107325"/>
          <a:ext cx="17275631" cy="1350000"/>
          <a:chOff x="0" y="-154633"/>
          <a:chExt cx="6448425" cy="1735783"/>
        </a:xfrm>
      </xdr:grpSpPr>
      <xdr:cxnSp macro="">
        <xdr:nvCxnSpPr>
          <xdr:cNvPr id="3" name="Straight Connector 2"/>
          <xdr:cNvCxnSpPr>
            <a:cxnSpLocks/>
          </xdr:cNvCxnSpPr>
        </xdr:nvCxnSpPr>
        <xdr:spPr>
          <a:xfrm>
            <a:off x="0" y="1581150"/>
            <a:ext cx="644842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88103" y="-154633"/>
            <a:ext cx="363116" cy="969338"/>
          </a:xfrm>
          <a:prstGeom prst="rect">
            <a:avLst/>
          </a:prstGeom>
          <a:noFill/>
        </xdr:spPr>
      </xdr:pic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1876425" y="781050"/>
            <a:ext cx="2667000" cy="7334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0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Republic of the Philippines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4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Department of Education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800" b="1">
                <a:effectLst/>
                <a:latin typeface="Trajan Pro"/>
                <a:ea typeface="Calibri" panose="020F0502020204030204" pitchFamily="34" charset="0"/>
                <a:cs typeface="Times New Roman" panose="02020603050405020304" pitchFamily="18" charset="0"/>
              </a:rPr>
              <a:t>Schools Division of CEBU PROVINCE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35</xdr:row>
      <xdr:rowOff>95249</xdr:rowOff>
    </xdr:from>
    <xdr:to>
      <xdr:col>35</xdr:col>
      <xdr:colOff>436004</xdr:colOff>
      <xdr:row>39</xdr:row>
      <xdr:rowOff>46463</xdr:rowOff>
    </xdr:to>
    <xdr:grpSp>
      <xdr:nvGrpSpPr>
        <xdr:cNvPr id="6" name="Group 5"/>
        <xdr:cNvGrpSpPr/>
      </xdr:nvGrpSpPr>
      <xdr:grpSpPr>
        <a:xfrm>
          <a:off x="0" y="8831035"/>
          <a:ext cx="19445183" cy="713214"/>
          <a:chOff x="0" y="0"/>
          <a:chExt cx="6252845" cy="852032"/>
        </a:xfrm>
      </xdr:grpSpPr>
      <xdr:cxnSp macro="">
        <xdr:nvCxnSpPr>
          <xdr:cNvPr id="7" name="Straight Connector 6"/>
          <xdr:cNvCxnSpPr>
            <a:cxnSpLocks/>
          </xdr:cNvCxnSpPr>
        </xdr:nvCxnSpPr>
        <xdr:spPr>
          <a:xfrm>
            <a:off x="0" y="0"/>
            <a:ext cx="625284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903" y="79237"/>
            <a:ext cx="393895" cy="772795"/>
          </a:xfrm>
          <a:prstGeom prst="rect">
            <a:avLst/>
          </a:prstGeom>
          <a:noFill/>
        </xdr:spPr>
      </xdr:pic>
      <xdr:sp macro="" textlink="">
        <xdr:nvSpPr>
          <xdr:cNvPr id="9" name="Text Box 2"/>
          <xdr:cNvSpPr txBox="1">
            <a:spLocks noChangeArrowheads="1"/>
          </xdr:cNvSpPr>
        </xdr:nvSpPr>
        <xdr:spPr bwMode="auto">
          <a:xfrm>
            <a:off x="585837" y="140575"/>
            <a:ext cx="4429125" cy="68760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DepEd Cebu Province, IPHO Bldg., Sudlon, Lahug, Cebu City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Telephone Nos.: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032-2556405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Email 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cebu.province@deped.gov.ph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;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depedcebuprovince@yahoo.com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Website: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www.depedcebuprovince.com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209548</xdr:colOff>
      <xdr:row>0</xdr:row>
      <xdr:rowOff>107325</xdr:rowOff>
    </xdr:from>
    <xdr:to>
      <xdr:col>33</xdr:col>
      <xdr:colOff>23232</xdr:colOff>
      <xdr:row>7</xdr:row>
      <xdr:rowOff>123825</xdr:rowOff>
    </xdr:to>
    <xdr:grpSp>
      <xdr:nvGrpSpPr>
        <xdr:cNvPr id="2" name="Group 1"/>
        <xdr:cNvGrpSpPr/>
      </xdr:nvGrpSpPr>
      <xdr:grpSpPr>
        <a:xfrm>
          <a:off x="209548" y="107325"/>
          <a:ext cx="16074220" cy="1350000"/>
          <a:chOff x="0" y="-154633"/>
          <a:chExt cx="6448425" cy="1735783"/>
        </a:xfrm>
      </xdr:grpSpPr>
      <xdr:cxnSp macro="">
        <xdr:nvCxnSpPr>
          <xdr:cNvPr id="3" name="Straight Connector 2"/>
          <xdr:cNvCxnSpPr>
            <a:cxnSpLocks/>
          </xdr:cNvCxnSpPr>
        </xdr:nvCxnSpPr>
        <xdr:spPr>
          <a:xfrm>
            <a:off x="0" y="1581150"/>
            <a:ext cx="644842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88103" y="-154633"/>
            <a:ext cx="363116" cy="969338"/>
          </a:xfrm>
          <a:prstGeom prst="rect">
            <a:avLst/>
          </a:prstGeom>
          <a:noFill/>
        </xdr:spPr>
      </xdr:pic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1876425" y="781050"/>
            <a:ext cx="2667000" cy="7334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0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Republic of the Philippines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4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Department of Education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800" b="1">
                <a:effectLst/>
                <a:latin typeface="Trajan Pro"/>
                <a:ea typeface="Calibri" panose="020F0502020204030204" pitchFamily="34" charset="0"/>
                <a:cs typeface="Times New Roman" panose="02020603050405020304" pitchFamily="18" charset="0"/>
              </a:rPr>
              <a:t>Schools Division of CEBU PROVINCE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37</xdr:row>
      <xdr:rowOff>142876</xdr:rowOff>
    </xdr:from>
    <xdr:to>
      <xdr:col>33</xdr:col>
      <xdr:colOff>0</xdr:colOff>
      <xdr:row>42</xdr:row>
      <xdr:rowOff>9525</xdr:rowOff>
    </xdr:to>
    <xdr:grpSp>
      <xdr:nvGrpSpPr>
        <xdr:cNvPr id="6" name="Group 5"/>
        <xdr:cNvGrpSpPr/>
      </xdr:nvGrpSpPr>
      <xdr:grpSpPr>
        <a:xfrm>
          <a:off x="0" y="9654269"/>
          <a:ext cx="16260536" cy="819149"/>
          <a:chOff x="0" y="0"/>
          <a:chExt cx="6252845" cy="794049"/>
        </a:xfrm>
      </xdr:grpSpPr>
      <xdr:cxnSp macro="">
        <xdr:nvCxnSpPr>
          <xdr:cNvPr id="7" name="Straight Connector 6"/>
          <xdr:cNvCxnSpPr>
            <a:cxnSpLocks/>
          </xdr:cNvCxnSpPr>
        </xdr:nvCxnSpPr>
        <xdr:spPr>
          <a:xfrm>
            <a:off x="0" y="0"/>
            <a:ext cx="625284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095" y="69939"/>
            <a:ext cx="429264" cy="671851"/>
          </a:xfrm>
          <a:prstGeom prst="rect">
            <a:avLst/>
          </a:prstGeom>
          <a:noFill/>
        </xdr:spPr>
      </xdr:pic>
      <xdr:sp macro="" textlink="">
        <xdr:nvSpPr>
          <xdr:cNvPr id="9" name="Text Box 2"/>
          <xdr:cNvSpPr txBox="1">
            <a:spLocks noChangeArrowheads="1"/>
          </xdr:cNvSpPr>
        </xdr:nvSpPr>
        <xdr:spPr bwMode="auto">
          <a:xfrm>
            <a:off x="580544" y="229124"/>
            <a:ext cx="4429125" cy="5649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DepEd Cebu Province, IPHO Bldg., Sudlon, Lahug, Cebu City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Telephone Nos.: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032-2556405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Email 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cebu.province@deped.gov.ph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;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depedcebuprovince@yahoo.com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Website: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www.depedcebuprovince.com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209548</xdr:colOff>
      <xdr:row>0</xdr:row>
      <xdr:rowOff>107325</xdr:rowOff>
    </xdr:from>
    <xdr:to>
      <xdr:col>33</xdr:col>
      <xdr:colOff>23232</xdr:colOff>
      <xdr:row>7</xdr:row>
      <xdr:rowOff>123825</xdr:rowOff>
    </xdr:to>
    <xdr:grpSp>
      <xdr:nvGrpSpPr>
        <xdr:cNvPr id="2" name="Group 1"/>
        <xdr:cNvGrpSpPr/>
      </xdr:nvGrpSpPr>
      <xdr:grpSpPr>
        <a:xfrm>
          <a:off x="209548" y="107325"/>
          <a:ext cx="15761255" cy="1350000"/>
          <a:chOff x="0" y="-154633"/>
          <a:chExt cx="6448425" cy="1735783"/>
        </a:xfrm>
      </xdr:grpSpPr>
      <xdr:cxnSp macro="">
        <xdr:nvCxnSpPr>
          <xdr:cNvPr id="3" name="Straight Connector 2"/>
          <xdr:cNvCxnSpPr>
            <a:cxnSpLocks/>
          </xdr:cNvCxnSpPr>
        </xdr:nvCxnSpPr>
        <xdr:spPr>
          <a:xfrm>
            <a:off x="0" y="1581150"/>
            <a:ext cx="644842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88103" y="-154633"/>
            <a:ext cx="363116" cy="969338"/>
          </a:xfrm>
          <a:prstGeom prst="rect">
            <a:avLst/>
          </a:prstGeom>
          <a:noFill/>
        </xdr:spPr>
      </xdr:pic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1876425" y="781050"/>
            <a:ext cx="2667000" cy="7334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0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Republic of the Philippines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4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Department of Education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800" b="1">
                <a:effectLst/>
                <a:latin typeface="Trajan Pro"/>
                <a:ea typeface="Calibri" panose="020F0502020204030204" pitchFamily="34" charset="0"/>
                <a:cs typeface="Times New Roman" panose="02020603050405020304" pitchFamily="18" charset="0"/>
              </a:rPr>
              <a:t>Schools Division of CEBU PROVINCE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71996</xdr:colOff>
      <xdr:row>35</xdr:row>
      <xdr:rowOff>0</xdr:rowOff>
    </xdr:from>
    <xdr:to>
      <xdr:col>33</xdr:col>
      <xdr:colOff>0</xdr:colOff>
      <xdr:row>41</xdr:row>
      <xdr:rowOff>82761</xdr:rowOff>
    </xdr:to>
    <xdr:grpSp>
      <xdr:nvGrpSpPr>
        <xdr:cNvPr id="6" name="Group 5"/>
        <xdr:cNvGrpSpPr/>
      </xdr:nvGrpSpPr>
      <xdr:grpSpPr>
        <a:xfrm>
          <a:off x="71996" y="8967107"/>
          <a:ext cx="15875575" cy="1225761"/>
          <a:chOff x="0" y="0"/>
          <a:chExt cx="6252845" cy="888166"/>
        </a:xfrm>
      </xdr:grpSpPr>
      <xdr:cxnSp macro="">
        <xdr:nvCxnSpPr>
          <xdr:cNvPr id="7" name="Straight Connector 6"/>
          <xdr:cNvCxnSpPr>
            <a:cxnSpLocks/>
          </xdr:cNvCxnSpPr>
        </xdr:nvCxnSpPr>
        <xdr:spPr>
          <a:xfrm>
            <a:off x="0" y="0"/>
            <a:ext cx="625284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582" y="81325"/>
            <a:ext cx="512241" cy="772795"/>
          </a:xfrm>
          <a:prstGeom prst="rect">
            <a:avLst/>
          </a:prstGeom>
          <a:noFill/>
        </xdr:spPr>
      </xdr:pic>
      <xdr:sp macro="" textlink="">
        <xdr:nvSpPr>
          <xdr:cNvPr id="9" name="Text Box 2"/>
          <xdr:cNvSpPr txBox="1">
            <a:spLocks noChangeArrowheads="1"/>
          </xdr:cNvSpPr>
        </xdr:nvSpPr>
        <xdr:spPr bwMode="auto">
          <a:xfrm>
            <a:off x="635973" y="116641"/>
            <a:ext cx="4429125" cy="7715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DepEd Cebu Province, IPHO Bldg., Sudlon, Lahug, Cebu City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Telephone Nos.: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032-2556405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Email 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cebu.province@deped.gov.ph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;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depedcebuprovince@yahoo.com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Website: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www.depedcebuprovince.com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0</xdr:row>
      <xdr:rowOff>107325</xdr:rowOff>
    </xdr:from>
    <xdr:to>
      <xdr:col>33</xdr:col>
      <xdr:colOff>911086</xdr:colOff>
      <xdr:row>7</xdr:row>
      <xdr:rowOff>123825</xdr:rowOff>
    </xdr:to>
    <xdr:grpSp>
      <xdr:nvGrpSpPr>
        <xdr:cNvPr id="2" name="Group 1"/>
        <xdr:cNvGrpSpPr/>
      </xdr:nvGrpSpPr>
      <xdr:grpSpPr>
        <a:xfrm>
          <a:off x="209549" y="107325"/>
          <a:ext cx="18332312" cy="1350000"/>
          <a:chOff x="0" y="-154633"/>
          <a:chExt cx="6448425" cy="1735783"/>
        </a:xfrm>
      </xdr:grpSpPr>
      <xdr:cxnSp macro="">
        <xdr:nvCxnSpPr>
          <xdr:cNvPr id="3" name="Straight Connector 2"/>
          <xdr:cNvCxnSpPr>
            <a:cxnSpLocks/>
          </xdr:cNvCxnSpPr>
        </xdr:nvCxnSpPr>
        <xdr:spPr>
          <a:xfrm>
            <a:off x="0" y="1581150"/>
            <a:ext cx="644842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88103" y="-154633"/>
            <a:ext cx="363116" cy="969338"/>
          </a:xfrm>
          <a:prstGeom prst="rect">
            <a:avLst/>
          </a:prstGeom>
          <a:noFill/>
        </xdr:spPr>
      </xdr:pic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1876425" y="781050"/>
            <a:ext cx="2667000" cy="7334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0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Republic of the Philippines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4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Department of Education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800" b="1">
                <a:effectLst/>
                <a:latin typeface="Trajan Pro"/>
                <a:ea typeface="Calibri" panose="020F0502020204030204" pitchFamily="34" charset="0"/>
                <a:cs typeface="Times New Roman" panose="02020603050405020304" pitchFamily="18" charset="0"/>
              </a:rPr>
              <a:t>Schools Division of CEBU PROVINCE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37</xdr:row>
      <xdr:rowOff>69022</xdr:rowOff>
    </xdr:from>
    <xdr:to>
      <xdr:col>33</xdr:col>
      <xdr:colOff>331304</xdr:colOff>
      <xdr:row>43</xdr:row>
      <xdr:rowOff>66726</xdr:rowOff>
    </xdr:to>
    <xdr:grpSp>
      <xdr:nvGrpSpPr>
        <xdr:cNvPr id="6" name="Group 5"/>
        <xdr:cNvGrpSpPr/>
      </xdr:nvGrpSpPr>
      <xdr:grpSpPr>
        <a:xfrm>
          <a:off x="0" y="9927397"/>
          <a:ext cx="18333554" cy="1140704"/>
          <a:chOff x="0" y="0"/>
          <a:chExt cx="6252845" cy="855171"/>
        </a:xfrm>
      </xdr:grpSpPr>
      <xdr:cxnSp macro="">
        <xdr:nvCxnSpPr>
          <xdr:cNvPr id="7" name="Straight Connector 6"/>
          <xdr:cNvCxnSpPr>
            <a:cxnSpLocks/>
          </xdr:cNvCxnSpPr>
        </xdr:nvCxnSpPr>
        <xdr:spPr>
          <a:xfrm>
            <a:off x="0" y="0"/>
            <a:ext cx="625284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9896" y="34809"/>
            <a:ext cx="512241" cy="772795"/>
          </a:xfrm>
          <a:prstGeom prst="rect">
            <a:avLst/>
          </a:prstGeom>
          <a:noFill/>
        </xdr:spPr>
      </xdr:pic>
      <xdr:sp macro="" textlink="">
        <xdr:nvSpPr>
          <xdr:cNvPr id="9" name="Text Box 2"/>
          <xdr:cNvSpPr txBox="1">
            <a:spLocks noChangeArrowheads="1"/>
          </xdr:cNvSpPr>
        </xdr:nvSpPr>
        <xdr:spPr bwMode="auto">
          <a:xfrm>
            <a:off x="723297" y="83646"/>
            <a:ext cx="4429125" cy="7715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DepEd Cebu Province, IPHO Bldg., Sudlon, Lahug, Cebu City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Telephone Nos.: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032-2556405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Email 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cebu.province@deped.gov.ph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;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depedcebuprovince@yahoo.com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Website: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www.depedcebuprovince.com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9:AJ36"/>
  <sheetViews>
    <sheetView showGridLines="0" tabSelected="1" topLeftCell="A12" zoomScale="70" zoomScaleNormal="70" zoomScaleSheetLayoutView="42" workbookViewId="0">
      <selection activeCell="A17" sqref="A17"/>
    </sheetView>
  </sheetViews>
  <sheetFormatPr defaultRowHeight="15" x14ac:dyDescent="0.25"/>
  <cols>
    <col min="1" max="1" width="4.140625" customWidth="1"/>
    <col min="2" max="2" width="14.85546875" bestFit="1" customWidth="1"/>
    <col min="3" max="3" width="17.28515625" bestFit="1" customWidth="1"/>
    <col min="4" max="4" width="4" customWidth="1"/>
    <col min="5" max="5" width="17.5703125" customWidth="1"/>
    <col min="6" max="7" width="5.7109375" customWidth="1"/>
    <col min="8" max="8" width="5.7109375" style="1" customWidth="1"/>
    <col min="9" max="19" width="5.7109375" customWidth="1"/>
    <col min="20" max="25" width="8.7109375" customWidth="1"/>
    <col min="26" max="27" width="5.7109375" customWidth="1"/>
    <col min="28" max="28" width="8.7109375" customWidth="1"/>
    <col min="29" max="29" width="10.5703125" style="2" bestFit="1" customWidth="1"/>
    <col min="30" max="30" width="9.42578125" style="2" bestFit="1" customWidth="1"/>
    <col min="31" max="31" width="7.7109375" style="2" customWidth="1"/>
    <col min="32" max="32" width="13.140625" style="3" customWidth="1"/>
    <col min="33" max="33" width="10.5703125" customWidth="1"/>
    <col min="35" max="35" width="13.7109375" customWidth="1"/>
    <col min="36" max="36" width="9.28515625" customWidth="1"/>
  </cols>
  <sheetData>
    <row r="9" spans="1:36" s="21" customFormat="1" ht="19.5" x14ac:dyDescent="0.3">
      <c r="A9" s="100" t="s">
        <v>71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31"/>
      <c r="AI9" s="31"/>
      <c r="AJ9" s="31"/>
    </row>
    <row r="10" spans="1:36" s="21" customFormat="1" ht="19.5" x14ac:dyDescent="0.3">
      <c r="A10" s="100" t="s">
        <v>101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31"/>
      <c r="AI10" s="31"/>
      <c r="AJ10" s="31"/>
    </row>
    <row r="11" spans="1:36" s="21" customFormat="1" ht="19.5" x14ac:dyDescent="0.3">
      <c r="A11" s="100" t="s">
        <v>21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31"/>
      <c r="AI11" s="31"/>
      <c r="AJ11" s="31"/>
    </row>
    <row r="12" spans="1:36" s="21" customFormat="1" ht="19.5" x14ac:dyDescent="0.3">
      <c r="A12" s="100" t="s">
        <v>83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31"/>
      <c r="AI12" s="31"/>
      <c r="AJ12" s="31"/>
    </row>
    <row r="14" spans="1:36" s="12" customFormat="1" ht="75" customHeight="1" x14ac:dyDescent="0.25">
      <c r="A14" s="96" t="s">
        <v>0</v>
      </c>
      <c r="B14" s="96" t="s">
        <v>1</v>
      </c>
      <c r="C14" s="96"/>
      <c r="D14" s="96"/>
      <c r="E14" s="96" t="s">
        <v>2</v>
      </c>
      <c r="F14" s="96" t="s">
        <v>63</v>
      </c>
      <c r="G14" s="97" t="s">
        <v>32</v>
      </c>
      <c r="H14" s="96" t="s">
        <v>4</v>
      </c>
      <c r="I14" s="95" t="s">
        <v>5</v>
      </c>
      <c r="J14" s="95"/>
      <c r="K14" s="95"/>
      <c r="L14" s="95"/>
      <c r="M14" s="95"/>
      <c r="N14" s="95" t="s">
        <v>6</v>
      </c>
      <c r="O14" s="95"/>
      <c r="P14" s="95"/>
      <c r="Q14" s="95"/>
      <c r="R14" s="95"/>
      <c r="S14" s="95"/>
      <c r="T14" s="95" t="s">
        <v>66</v>
      </c>
      <c r="U14" s="95"/>
      <c r="V14" s="95"/>
      <c r="W14" s="11" t="s">
        <v>67</v>
      </c>
      <c r="X14" s="95" t="s">
        <v>68</v>
      </c>
      <c r="Y14" s="95"/>
      <c r="Z14" s="95" t="s">
        <v>69</v>
      </c>
      <c r="AA14" s="95"/>
      <c r="AB14" s="11" t="s">
        <v>70</v>
      </c>
      <c r="AC14" s="97" t="s">
        <v>59</v>
      </c>
      <c r="AD14" s="97" t="s">
        <v>31</v>
      </c>
      <c r="AE14" s="90" t="s">
        <v>86</v>
      </c>
      <c r="AF14" s="97" t="s">
        <v>60</v>
      </c>
      <c r="AG14" s="97" t="s">
        <v>22</v>
      </c>
    </row>
    <row r="15" spans="1:36" s="14" customFormat="1" x14ac:dyDescent="0.25">
      <c r="A15" s="96"/>
      <c r="B15" s="96"/>
      <c r="C15" s="96"/>
      <c r="D15" s="96"/>
      <c r="E15" s="96"/>
      <c r="F15" s="96"/>
      <c r="G15" s="98"/>
      <c r="H15" s="96"/>
      <c r="I15" s="101" t="s">
        <v>7</v>
      </c>
      <c r="J15" s="101"/>
      <c r="K15" s="101"/>
      <c r="L15" s="101"/>
      <c r="M15" s="101"/>
      <c r="N15" s="101" t="s">
        <v>8</v>
      </c>
      <c r="O15" s="101"/>
      <c r="P15" s="101"/>
      <c r="Q15" s="101"/>
      <c r="R15" s="101"/>
      <c r="S15" s="101"/>
      <c r="T15" s="101" t="s">
        <v>9</v>
      </c>
      <c r="U15" s="101"/>
      <c r="V15" s="101"/>
      <c r="W15" s="13" t="s">
        <v>8</v>
      </c>
      <c r="X15" s="101" t="s">
        <v>9</v>
      </c>
      <c r="Y15" s="101"/>
      <c r="Z15" s="101" t="s">
        <v>9</v>
      </c>
      <c r="AA15" s="101"/>
      <c r="AB15" s="13" t="s">
        <v>7</v>
      </c>
      <c r="AC15" s="98"/>
      <c r="AD15" s="98"/>
      <c r="AE15" s="91"/>
      <c r="AF15" s="98"/>
      <c r="AG15" s="98"/>
    </row>
    <row r="16" spans="1:36" s="12" customFormat="1" ht="63" customHeight="1" x14ac:dyDescent="0.25">
      <c r="A16" s="96"/>
      <c r="B16" s="11" t="s">
        <v>10</v>
      </c>
      <c r="C16" s="11" t="s">
        <v>11</v>
      </c>
      <c r="D16" s="11" t="s">
        <v>12</v>
      </c>
      <c r="E16" s="96"/>
      <c r="F16" s="96"/>
      <c r="G16" s="99"/>
      <c r="H16" s="96"/>
      <c r="I16" s="11" t="s">
        <v>13</v>
      </c>
      <c r="J16" s="11" t="s">
        <v>14</v>
      </c>
      <c r="K16" s="11" t="s">
        <v>53</v>
      </c>
      <c r="L16" s="11" t="s">
        <v>14</v>
      </c>
      <c r="M16" s="11" t="s">
        <v>15</v>
      </c>
      <c r="N16" s="11" t="s">
        <v>16</v>
      </c>
      <c r="O16" s="11" t="s">
        <v>17</v>
      </c>
      <c r="P16" s="16" t="s">
        <v>65</v>
      </c>
      <c r="Q16" s="11" t="s">
        <v>64</v>
      </c>
      <c r="R16" s="11" t="s">
        <v>17</v>
      </c>
      <c r="S16" s="11" t="s">
        <v>15</v>
      </c>
      <c r="T16" s="11" t="s">
        <v>54</v>
      </c>
      <c r="U16" s="11" t="s">
        <v>55</v>
      </c>
      <c r="V16" s="11" t="s">
        <v>15</v>
      </c>
      <c r="W16" s="11" t="s">
        <v>56</v>
      </c>
      <c r="X16" s="11" t="s">
        <v>58</v>
      </c>
      <c r="Y16" s="11" t="s">
        <v>17</v>
      </c>
      <c r="Z16" s="11" t="s">
        <v>61</v>
      </c>
      <c r="AA16" s="11" t="s">
        <v>62</v>
      </c>
      <c r="AB16" s="11" t="s">
        <v>57</v>
      </c>
      <c r="AC16" s="99"/>
      <c r="AD16" s="99"/>
      <c r="AE16" s="92"/>
      <c r="AF16" s="99"/>
      <c r="AG16" s="99"/>
    </row>
    <row r="17" spans="1:33" s="1" customFormat="1" ht="18" x14ac:dyDescent="0.25">
      <c r="A17" s="38">
        <v>1</v>
      </c>
      <c r="B17" s="39" t="s">
        <v>87</v>
      </c>
      <c r="C17" s="40" t="s">
        <v>88</v>
      </c>
      <c r="D17" s="41" t="s">
        <v>89</v>
      </c>
      <c r="E17" s="42" t="s">
        <v>90</v>
      </c>
      <c r="F17" s="43" t="s">
        <v>91</v>
      </c>
      <c r="G17" s="38" t="s">
        <v>92</v>
      </c>
      <c r="H17" s="44" t="s">
        <v>93</v>
      </c>
      <c r="I17" s="38">
        <v>1.45</v>
      </c>
      <c r="J17" s="45">
        <v>11</v>
      </c>
      <c r="K17" s="38"/>
      <c r="L17" s="45"/>
      <c r="M17" s="45">
        <f>L17+J17</f>
        <v>11</v>
      </c>
      <c r="N17" s="38"/>
      <c r="O17" s="45"/>
      <c r="P17" s="44"/>
      <c r="Q17" s="45"/>
      <c r="R17" s="5"/>
      <c r="S17" s="45">
        <f>R17+P17+O17</f>
        <v>0</v>
      </c>
      <c r="T17" s="46" t="s">
        <v>94</v>
      </c>
      <c r="U17" s="38">
        <v>5</v>
      </c>
      <c r="V17" s="45">
        <f>U17</f>
        <v>5</v>
      </c>
      <c r="W17" s="47">
        <v>15</v>
      </c>
      <c r="X17" s="48">
        <v>61.11</v>
      </c>
      <c r="Y17" s="49">
        <f>X17*0.1</f>
        <v>6.1110000000000007</v>
      </c>
      <c r="Z17" s="5"/>
      <c r="AA17" s="5"/>
      <c r="AB17" s="47">
        <v>20</v>
      </c>
      <c r="AC17" s="50">
        <f>AB17+AA17+Y17+W17+V17+S17+M17</f>
        <v>57.111000000000004</v>
      </c>
      <c r="AD17" s="51">
        <f>RANK(AC17,$AC$17:$AC$18,0)</f>
        <v>1</v>
      </c>
      <c r="AE17" s="5"/>
      <c r="AF17" s="52">
        <v>9218815363</v>
      </c>
      <c r="AG17" s="53" t="str">
        <f>IF(AC17&gt;=70,"RQA","ept")</f>
        <v>ept</v>
      </c>
    </row>
    <row r="18" spans="1:33" s="1" customFormat="1" x14ac:dyDescent="0.25">
      <c r="A18" s="38">
        <v>2</v>
      </c>
      <c r="B18" s="39" t="s">
        <v>95</v>
      </c>
      <c r="C18" s="40" t="s">
        <v>96</v>
      </c>
      <c r="D18" s="41" t="s">
        <v>97</v>
      </c>
      <c r="E18" s="54" t="s">
        <v>98</v>
      </c>
      <c r="F18" s="43" t="s">
        <v>91</v>
      </c>
      <c r="G18" s="38" t="s">
        <v>92</v>
      </c>
      <c r="H18" s="55" t="s">
        <v>99</v>
      </c>
      <c r="I18" s="38">
        <v>2.2200000000000002</v>
      </c>
      <c r="J18" s="45">
        <v>11</v>
      </c>
      <c r="K18" s="38"/>
      <c r="L18" s="45"/>
      <c r="M18" s="45">
        <f>L18+J18</f>
        <v>11</v>
      </c>
      <c r="N18" s="38"/>
      <c r="O18" s="45"/>
      <c r="P18" s="44"/>
      <c r="Q18" s="45"/>
      <c r="R18" s="5"/>
      <c r="S18" s="45">
        <f>R18+P18+O18</f>
        <v>0</v>
      </c>
      <c r="T18" s="42" t="s">
        <v>100</v>
      </c>
      <c r="U18" s="38">
        <v>5</v>
      </c>
      <c r="V18" s="45">
        <f>U18</f>
        <v>5</v>
      </c>
      <c r="W18" s="45">
        <v>15</v>
      </c>
      <c r="X18" s="56"/>
      <c r="Y18" s="49">
        <f>X18*0.1</f>
        <v>0</v>
      </c>
      <c r="Z18" s="5"/>
      <c r="AA18" s="5"/>
      <c r="AB18" s="47">
        <v>20</v>
      </c>
      <c r="AC18" s="50">
        <f>AB18+AA18+Y18+W18+V18+S18+M18</f>
        <v>51</v>
      </c>
      <c r="AD18" s="51">
        <f>RANK(AC18,$AC$17:$AC$18,0)</f>
        <v>2</v>
      </c>
      <c r="AE18" s="5"/>
      <c r="AF18" s="52">
        <v>9567123388</v>
      </c>
      <c r="AG18" s="53" t="str">
        <f>IF(AC18&gt;=70,"RQA","ept")</f>
        <v>ept</v>
      </c>
    </row>
    <row r="19" spans="1:33" s="1" customFormat="1" x14ac:dyDescent="0.25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6"/>
    </row>
    <row r="20" spans="1:33" x14ac:dyDescent="0.25"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33" x14ac:dyDescent="0.25">
      <c r="A21" t="s">
        <v>20</v>
      </c>
    </row>
    <row r="22" spans="1:33" x14ac:dyDescent="0.25">
      <c r="B22" s="9"/>
      <c r="C22" s="9"/>
      <c r="D22" s="9"/>
      <c r="E22" s="9"/>
      <c r="F22" s="9"/>
      <c r="G22" s="9"/>
      <c r="H22" s="10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33" ht="19.5" x14ac:dyDescent="0.3">
      <c r="B23" s="17"/>
      <c r="C23" s="17"/>
      <c r="D23" s="17"/>
      <c r="E23" s="17"/>
      <c r="F23" s="17"/>
      <c r="G23" s="17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33" ht="19.5" x14ac:dyDescent="0.3">
      <c r="C24" s="19"/>
      <c r="D24" s="93" t="s">
        <v>76</v>
      </c>
      <c r="E24" s="93"/>
      <c r="F24" s="93"/>
      <c r="G24" s="93"/>
      <c r="H24" s="19"/>
      <c r="J24" s="1"/>
      <c r="O24" s="93" t="s">
        <v>77</v>
      </c>
      <c r="P24" s="93"/>
      <c r="Q24" s="93"/>
      <c r="R24" s="93"/>
      <c r="S24" s="93"/>
      <c r="Y24" s="93" t="s">
        <v>79</v>
      </c>
      <c r="Z24" s="93"/>
      <c r="AA24" s="93"/>
      <c r="AB24" s="93"/>
      <c r="AC24" s="93"/>
      <c r="AD24" s="93"/>
      <c r="AE24" s="33"/>
    </row>
    <row r="25" spans="1:33" ht="19.5" x14ac:dyDescent="0.3">
      <c r="D25" s="94" t="s">
        <v>25</v>
      </c>
      <c r="E25" s="94"/>
      <c r="F25" s="94"/>
      <c r="G25" s="94"/>
      <c r="H25" s="20"/>
      <c r="J25" s="1"/>
      <c r="O25" s="94" t="s">
        <v>51</v>
      </c>
      <c r="P25" s="94"/>
      <c r="Q25" s="94"/>
      <c r="R25" s="94"/>
      <c r="S25" s="94"/>
      <c r="Y25" s="94" t="s">
        <v>36</v>
      </c>
      <c r="Z25" s="94"/>
      <c r="AA25" s="94"/>
      <c r="AB25" s="94"/>
      <c r="AC25" s="94"/>
      <c r="AD25" s="94"/>
      <c r="AE25" s="34"/>
    </row>
    <row r="28" spans="1:33" ht="19.5" x14ac:dyDescent="0.3">
      <c r="B28" s="17"/>
      <c r="C28" s="17"/>
      <c r="D28" s="93" t="s">
        <v>29</v>
      </c>
      <c r="E28" s="93"/>
      <c r="F28" s="93"/>
      <c r="G28" s="93"/>
      <c r="H28" s="19"/>
      <c r="J28" s="1"/>
      <c r="O28" s="93" t="s">
        <v>27</v>
      </c>
      <c r="P28" s="93"/>
      <c r="Q28" s="93"/>
      <c r="R28" s="93"/>
      <c r="S28" s="93"/>
      <c r="Y28" s="93" t="s">
        <v>37</v>
      </c>
      <c r="Z28" s="93"/>
      <c r="AA28" s="93"/>
      <c r="AB28" s="93"/>
      <c r="AC28" s="93"/>
      <c r="AD28" s="93"/>
      <c r="AE28" s="33"/>
    </row>
    <row r="29" spans="1:33" ht="19.5" x14ac:dyDescent="0.3">
      <c r="D29" s="94" t="s">
        <v>36</v>
      </c>
      <c r="E29" s="94"/>
      <c r="F29" s="94"/>
      <c r="G29" s="94"/>
      <c r="H29" s="20"/>
      <c r="J29" s="1"/>
      <c r="O29" s="94" t="s">
        <v>84</v>
      </c>
      <c r="P29" s="94"/>
      <c r="Q29" s="94"/>
      <c r="R29" s="94"/>
      <c r="S29" s="94"/>
      <c r="Y29" s="94" t="s">
        <v>85</v>
      </c>
      <c r="Z29" s="94"/>
      <c r="AA29" s="94"/>
      <c r="AB29" s="94"/>
      <c r="AC29" s="94"/>
      <c r="AD29" s="94"/>
      <c r="AE29" s="34"/>
    </row>
    <row r="31" spans="1:33" x14ac:dyDescent="0.25">
      <c r="B31" s="15"/>
      <c r="M31" s="8"/>
      <c r="O31" s="26" t="s">
        <v>75</v>
      </c>
      <c r="P31" s="7"/>
      <c r="Q31" s="7"/>
      <c r="R31" s="7"/>
      <c r="S31" s="7"/>
      <c r="V31" s="15"/>
      <c r="W31" s="15"/>
      <c r="X31" s="15"/>
      <c r="Y31" s="15"/>
      <c r="Z31" s="15"/>
    </row>
    <row r="32" spans="1:33" x14ac:dyDescent="0.25">
      <c r="B32" s="9"/>
      <c r="N32" s="1"/>
      <c r="P32" s="9"/>
      <c r="R32" s="9"/>
      <c r="S32" s="9"/>
      <c r="Z32" s="9"/>
      <c r="AA32" s="9"/>
      <c r="AB32" s="9"/>
    </row>
    <row r="33" spans="1:19" ht="19.5" x14ac:dyDescent="0.3">
      <c r="N33" s="1"/>
      <c r="O33" s="93" t="s">
        <v>78</v>
      </c>
      <c r="P33" s="93"/>
      <c r="Q33" s="93"/>
      <c r="R33" s="93"/>
      <c r="S33" s="93"/>
    </row>
    <row r="34" spans="1:19" ht="19.5" x14ac:dyDescent="0.3">
      <c r="N34" s="1"/>
      <c r="O34" s="94" t="s">
        <v>24</v>
      </c>
      <c r="P34" s="94"/>
      <c r="Q34" s="94"/>
      <c r="R34" s="94"/>
      <c r="S34" s="94"/>
    </row>
    <row r="35" spans="1:19" ht="19.5" x14ac:dyDescent="0.3">
      <c r="A35" t="s">
        <v>23</v>
      </c>
      <c r="E35" s="10"/>
      <c r="K35" s="1"/>
      <c r="L35" s="24"/>
      <c r="M35" s="24"/>
      <c r="N35" s="24"/>
      <c r="O35" s="24"/>
      <c r="P35" s="24"/>
    </row>
    <row r="36" spans="1:19" x14ac:dyDescent="0.25">
      <c r="B36" s="9"/>
      <c r="C36" s="9"/>
      <c r="D36" s="9"/>
      <c r="E36" s="10"/>
      <c r="F36" s="9"/>
      <c r="G36" s="9"/>
    </row>
  </sheetData>
  <mergeCells count="39">
    <mergeCell ref="A9:AG9"/>
    <mergeCell ref="A10:AG10"/>
    <mergeCell ref="A11:AG11"/>
    <mergeCell ref="A12:AG12"/>
    <mergeCell ref="F14:F16"/>
    <mergeCell ref="H14:H16"/>
    <mergeCell ref="AC14:AC16"/>
    <mergeCell ref="AD14:AD16"/>
    <mergeCell ref="AF14:AF16"/>
    <mergeCell ref="AG14:AG16"/>
    <mergeCell ref="I15:M15"/>
    <mergeCell ref="N15:S15"/>
    <mergeCell ref="Z15:AA15"/>
    <mergeCell ref="T15:V15"/>
    <mergeCell ref="X15:Y15"/>
    <mergeCell ref="I14:M14"/>
    <mergeCell ref="A14:A16"/>
    <mergeCell ref="G14:G16"/>
    <mergeCell ref="B14:D15"/>
    <mergeCell ref="E14:E16"/>
    <mergeCell ref="O24:S24"/>
    <mergeCell ref="D24:G24"/>
    <mergeCell ref="D29:G29"/>
    <mergeCell ref="O29:S29"/>
    <mergeCell ref="Y29:AD29"/>
    <mergeCell ref="D28:G28"/>
    <mergeCell ref="N14:S14"/>
    <mergeCell ref="Z14:AA14"/>
    <mergeCell ref="T14:V14"/>
    <mergeCell ref="X14:Y14"/>
    <mergeCell ref="Y24:AD24"/>
    <mergeCell ref="D25:G25"/>
    <mergeCell ref="O25:S25"/>
    <mergeCell ref="Y25:AD25"/>
    <mergeCell ref="AE14:AE16"/>
    <mergeCell ref="O33:S33"/>
    <mergeCell ref="O34:S34"/>
    <mergeCell ref="O28:S28"/>
    <mergeCell ref="Y28:AD28"/>
  </mergeCells>
  <conditionalFormatting sqref="AG17:AG18">
    <cfRule type="cellIs" dxfId="3" priority="1" operator="equal">
      <formula>"ept"</formula>
    </cfRule>
  </conditionalFormatting>
  <printOptions horizontalCentered="1"/>
  <pageMargins left="0.15" right="0.15" top="0.5" bottom="0.25" header="0.31496062992126" footer="0.31496062992126"/>
  <pageSetup paperSize="10000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9:AJ37"/>
  <sheetViews>
    <sheetView showGridLines="0" topLeftCell="A8" zoomScale="70" zoomScaleNormal="70" zoomScaleSheetLayoutView="50" workbookViewId="0">
      <selection activeCell="A19" sqref="A19"/>
    </sheetView>
  </sheetViews>
  <sheetFormatPr defaultRowHeight="15" x14ac:dyDescent="0.25"/>
  <cols>
    <col min="1" max="1" width="4.140625" customWidth="1"/>
    <col min="2" max="2" width="14.85546875" bestFit="1" customWidth="1"/>
    <col min="3" max="3" width="17.5703125" bestFit="1" customWidth="1"/>
    <col min="4" max="4" width="5" customWidth="1"/>
    <col min="5" max="5" width="17.42578125" customWidth="1"/>
    <col min="6" max="6" width="9" customWidth="1"/>
    <col min="7" max="7" width="7" customWidth="1"/>
    <col min="8" max="8" width="10.5703125" style="1" customWidth="1"/>
    <col min="9" max="26" width="5.7109375" customWidth="1"/>
    <col min="27" max="28" width="5.7109375" style="2" customWidth="1"/>
    <col min="29" max="29" width="7.85546875" style="3" customWidth="1"/>
    <col min="30" max="30" width="5.7109375" customWidth="1"/>
    <col min="31" max="31" width="10.85546875" customWidth="1"/>
    <col min="32" max="32" width="12.7109375" customWidth="1"/>
    <col min="33" max="33" width="7" customWidth="1"/>
  </cols>
  <sheetData>
    <row r="9" spans="1:36" s="21" customFormat="1" ht="19.5" x14ac:dyDescent="0.3">
      <c r="A9" s="100" t="s">
        <v>72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</row>
    <row r="10" spans="1:36" s="21" customFormat="1" ht="19.5" x14ac:dyDescent="0.3">
      <c r="A10" s="100" t="s">
        <v>132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</row>
    <row r="11" spans="1:36" s="21" customFormat="1" ht="19.5" x14ac:dyDescent="0.3">
      <c r="A11" s="100" t="s">
        <v>21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</row>
    <row r="12" spans="1:36" s="21" customFormat="1" ht="19.5" x14ac:dyDescent="0.3">
      <c r="A12" s="100" t="s">
        <v>83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31"/>
      <c r="AI12" s="31"/>
      <c r="AJ12" s="31"/>
    </row>
    <row r="14" spans="1:36" s="12" customFormat="1" ht="75" customHeight="1" x14ac:dyDescent="0.25">
      <c r="A14" s="96" t="s">
        <v>0</v>
      </c>
      <c r="B14" s="96" t="s">
        <v>1</v>
      </c>
      <c r="C14" s="96"/>
      <c r="D14" s="96"/>
      <c r="E14" s="96" t="s">
        <v>2</v>
      </c>
      <c r="F14" s="96" t="s">
        <v>63</v>
      </c>
      <c r="G14" s="97" t="s">
        <v>32</v>
      </c>
      <c r="H14" s="96" t="s">
        <v>4</v>
      </c>
      <c r="I14" s="95" t="s">
        <v>5</v>
      </c>
      <c r="J14" s="95"/>
      <c r="K14" s="95"/>
      <c r="L14" s="95"/>
      <c r="M14" s="95"/>
      <c r="N14" s="95" t="s">
        <v>6</v>
      </c>
      <c r="O14" s="95"/>
      <c r="P14" s="95"/>
      <c r="Q14" s="95"/>
      <c r="R14" s="95"/>
      <c r="S14" s="95"/>
      <c r="T14" s="95" t="s">
        <v>66</v>
      </c>
      <c r="U14" s="95"/>
      <c r="V14" s="95"/>
      <c r="W14" s="29" t="s">
        <v>67</v>
      </c>
      <c r="X14" s="95" t="s">
        <v>68</v>
      </c>
      <c r="Y14" s="95"/>
      <c r="Z14" s="95" t="s">
        <v>69</v>
      </c>
      <c r="AA14" s="95"/>
      <c r="AB14" s="29" t="s">
        <v>70</v>
      </c>
      <c r="AC14" s="97" t="s">
        <v>59</v>
      </c>
      <c r="AD14" s="97" t="s">
        <v>31</v>
      </c>
      <c r="AE14" s="90" t="s">
        <v>86</v>
      </c>
      <c r="AF14" s="97" t="s">
        <v>60</v>
      </c>
      <c r="AG14" s="97" t="s">
        <v>22</v>
      </c>
    </row>
    <row r="15" spans="1:36" s="14" customFormat="1" x14ac:dyDescent="0.25">
      <c r="A15" s="96"/>
      <c r="B15" s="96"/>
      <c r="C15" s="96"/>
      <c r="D15" s="96"/>
      <c r="E15" s="96"/>
      <c r="F15" s="96"/>
      <c r="G15" s="98"/>
      <c r="H15" s="96"/>
      <c r="I15" s="101" t="s">
        <v>7</v>
      </c>
      <c r="J15" s="101"/>
      <c r="K15" s="101"/>
      <c r="L15" s="101"/>
      <c r="M15" s="101"/>
      <c r="N15" s="101" t="s">
        <v>8</v>
      </c>
      <c r="O15" s="101"/>
      <c r="P15" s="101"/>
      <c r="Q15" s="101"/>
      <c r="R15" s="101"/>
      <c r="S15" s="101"/>
      <c r="T15" s="101" t="s">
        <v>9</v>
      </c>
      <c r="U15" s="101"/>
      <c r="V15" s="101"/>
      <c r="W15" s="28" t="s">
        <v>8</v>
      </c>
      <c r="X15" s="101" t="s">
        <v>9</v>
      </c>
      <c r="Y15" s="101"/>
      <c r="Z15" s="101" t="s">
        <v>9</v>
      </c>
      <c r="AA15" s="101"/>
      <c r="AB15" s="28" t="s">
        <v>7</v>
      </c>
      <c r="AC15" s="98"/>
      <c r="AD15" s="98"/>
      <c r="AE15" s="91"/>
      <c r="AF15" s="98"/>
      <c r="AG15" s="98"/>
    </row>
    <row r="16" spans="1:36" s="12" customFormat="1" ht="63" customHeight="1" x14ac:dyDescent="0.25">
      <c r="A16" s="96"/>
      <c r="B16" s="29" t="s">
        <v>10</v>
      </c>
      <c r="C16" s="29" t="s">
        <v>11</v>
      </c>
      <c r="D16" s="29" t="s">
        <v>12</v>
      </c>
      <c r="E16" s="96"/>
      <c r="F16" s="96"/>
      <c r="G16" s="99"/>
      <c r="H16" s="96"/>
      <c r="I16" s="29" t="s">
        <v>13</v>
      </c>
      <c r="J16" s="29" t="s">
        <v>14</v>
      </c>
      <c r="K16" s="29" t="s">
        <v>53</v>
      </c>
      <c r="L16" s="29" t="s">
        <v>14</v>
      </c>
      <c r="M16" s="29" t="s">
        <v>15</v>
      </c>
      <c r="N16" s="29" t="s">
        <v>16</v>
      </c>
      <c r="O16" s="29" t="s">
        <v>17</v>
      </c>
      <c r="P16" s="29" t="s">
        <v>65</v>
      </c>
      <c r="Q16" s="29" t="s">
        <v>64</v>
      </c>
      <c r="R16" s="29" t="s">
        <v>17</v>
      </c>
      <c r="S16" s="29" t="s">
        <v>15</v>
      </c>
      <c r="T16" s="29" t="s">
        <v>54</v>
      </c>
      <c r="U16" s="29" t="s">
        <v>55</v>
      </c>
      <c r="V16" s="29" t="s">
        <v>15</v>
      </c>
      <c r="W16" s="29" t="s">
        <v>56</v>
      </c>
      <c r="X16" s="29" t="s">
        <v>58</v>
      </c>
      <c r="Y16" s="29" t="s">
        <v>17</v>
      </c>
      <c r="Z16" s="29" t="s">
        <v>61</v>
      </c>
      <c r="AA16" s="29" t="s">
        <v>62</v>
      </c>
      <c r="AB16" s="29" t="s">
        <v>57</v>
      </c>
      <c r="AC16" s="99"/>
      <c r="AD16" s="99"/>
      <c r="AE16" s="92"/>
      <c r="AF16" s="99"/>
      <c r="AG16" s="99"/>
    </row>
    <row r="17" spans="1:33" s="1" customFormat="1" ht="22.5" x14ac:dyDescent="0.25">
      <c r="A17" s="38">
        <v>1</v>
      </c>
      <c r="B17" s="63" t="s">
        <v>87</v>
      </c>
      <c r="C17" s="62" t="s">
        <v>112</v>
      </c>
      <c r="D17" s="38" t="s">
        <v>111</v>
      </c>
      <c r="E17" s="61" t="s">
        <v>110</v>
      </c>
      <c r="F17" s="55" t="s">
        <v>109</v>
      </c>
      <c r="G17" s="38" t="s">
        <v>92</v>
      </c>
      <c r="H17" s="55" t="s">
        <v>108</v>
      </c>
      <c r="I17" s="38">
        <v>2.11</v>
      </c>
      <c r="J17" s="45">
        <v>11</v>
      </c>
      <c r="K17" s="44"/>
      <c r="L17" s="45"/>
      <c r="M17" s="45">
        <f>L17+J17</f>
        <v>11</v>
      </c>
      <c r="N17" s="38">
        <v>22</v>
      </c>
      <c r="O17" s="45">
        <f>(N17-12)*0.5</f>
        <v>5</v>
      </c>
      <c r="P17" s="44"/>
      <c r="Q17" s="45"/>
      <c r="R17" s="45"/>
      <c r="S17" s="45">
        <f>R17+Q17+O17</f>
        <v>5</v>
      </c>
      <c r="T17" s="46" t="s">
        <v>107</v>
      </c>
      <c r="U17" s="45">
        <v>10</v>
      </c>
      <c r="V17" s="45">
        <f>U17</f>
        <v>10</v>
      </c>
      <c r="W17" s="45">
        <v>15</v>
      </c>
      <c r="X17" s="47"/>
      <c r="Y17" s="49">
        <f>X17*0.1</f>
        <v>0</v>
      </c>
      <c r="Z17" s="5"/>
      <c r="AA17" s="5"/>
      <c r="AB17" s="45">
        <v>20</v>
      </c>
      <c r="AC17" s="59">
        <f>AB17+AA17+Y17+W17+V17+S17+M17</f>
        <v>61</v>
      </c>
      <c r="AD17" s="45">
        <f>RANK(AC17,$AC$17:$AC$18,0)</f>
        <v>1</v>
      </c>
      <c r="AE17" s="4"/>
      <c r="AF17" s="58">
        <v>9238676813</v>
      </c>
      <c r="AG17" s="57" t="str">
        <f>IF(AC17&gt;=70,"RQA","ept")</f>
        <v>ept</v>
      </c>
    </row>
    <row r="18" spans="1:33" s="1" customFormat="1" ht="22.5" x14ac:dyDescent="0.25">
      <c r="A18" s="38">
        <v>2</v>
      </c>
      <c r="B18" s="39" t="s">
        <v>106</v>
      </c>
      <c r="C18" s="62" t="s">
        <v>105</v>
      </c>
      <c r="D18" s="38" t="s">
        <v>89</v>
      </c>
      <c r="E18" s="61" t="s">
        <v>104</v>
      </c>
      <c r="F18" s="44" t="s">
        <v>91</v>
      </c>
      <c r="G18" s="38" t="s">
        <v>92</v>
      </c>
      <c r="H18" s="61" t="s">
        <v>103</v>
      </c>
      <c r="I18" s="38">
        <v>1.71</v>
      </c>
      <c r="J18" s="45">
        <v>11</v>
      </c>
      <c r="K18" s="60"/>
      <c r="L18" s="45"/>
      <c r="M18" s="45">
        <f>L18+J18</f>
        <v>11</v>
      </c>
      <c r="N18" s="38"/>
      <c r="O18" s="45"/>
      <c r="P18" s="44"/>
      <c r="Q18" s="45"/>
      <c r="R18" s="45"/>
      <c r="S18" s="45">
        <f>R18+Q18+O18</f>
        <v>0</v>
      </c>
      <c r="T18" s="46" t="s">
        <v>102</v>
      </c>
      <c r="U18" s="45">
        <v>10</v>
      </c>
      <c r="V18" s="45">
        <f>U18</f>
        <v>10</v>
      </c>
      <c r="W18" s="45">
        <v>15</v>
      </c>
      <c r="X18" s="38">
        <v>43.33</v>
      </c>
      <c r="Y18" s="49">
        <f>X18*0.1</f>
        <v>4.3330000000000002</v>
      </c>
      <c r="Z18" s="5"/>
      <c r="AA18" s="5"/>
      <c r="AB18" s="45">
        <v>20</v>
      </c>
      <c r="AC18" s="59">
        <f>AB18+AA18+Y18+W18+V18+S18+M18</f>
        <v>60.332999999999998</v>
      </c>
      <c r="AD18" s="45">
        <f>RANK(AC18,$AC$17:$AC$18,0)</f>
        <v>2</v>
      </c>
      <c r="AE18" s="4"/>
      <c r="AF18" s="58">
        <v>9433870635</v>
      </c>
      <c r="AG18" s="57" t="str">
        <f>IF(AC18&gt;=70,"RQA","ept")</f>
        <v>ept</v>
      </c>
    </row>
    <row r="19" spans="1:33" s="1" customFormat="1" x14ac:dyDescent="0.25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ref="AC19:AC20" si="0">M19+S19+V19+W19+Y19+AA19+AB19</f>
        <v>0</v>
      </c>
      <c r="AD19" s="4"/>
      <c r="AE19" s="4"/>
      <c r="AF19" s="5"/>
      <c r="AG19" s="5"/>
    </row>
    <row r="20" spans="1:33" s="1" customForma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0"/>
        <v>0</v>
      </c>
      <c r="AD20" s="4"/>
      <c r="AE20" s="4"/>
      <c r="AF20" s="5"/>
      <c r="AG20" s="5"/>
    </row>
    <row r="22" spans="1:33" x14ac:dyDescent="0.25">
      <c r="A22" t="s">
        <v>20</v>
      </c>
    </row>
    <row r="24" spans="1:33" x14ac:dyDescent="0.25">
      <c r="B24" s="9"/>
      <c r="C24" s="9"/>
      <c r="D24" s="9"/>
      <c r="E24" s="9"/>
      <c r="F24" s="9"/>
      <c r="G24" s="9"/>
      <c r="H24" s="10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33" ht="19.5" x14ac:dyDescent="0.3">
      <c r="B25" s="9"/>
      <c r="C25" s="9"/>
      <c r="D25" s="93" t="s">
        <v>76</v>
      </c>
      <c r="E25" s="93"/>
      <c r="F25" s="93"/>
      <c r="G25" s="93"/>
      <c r="H25" s="21"/>
      <c r="I25" s="21"/>
      <c r="L25" s="93" t="s">
        <v>80</v>
      </c>
      <c r="M25" s="93"/>
      <c r="N25" s="93"/>
      <c r="O25" s="93"/>
      <c r="P25" s="93"/>
      <c r="Q25" s="93"/>
      <c r="U25" s="93" t="s">
        <v>38</v>
      </c>
      <c r="V25" s="93"/>
      <c r="W25" s="93"/>
      <c r="X25" s="93"/>
      <c r="Z25" s="9"/>
      <c r="AC25" s="93" t="s">
        <v>39</v>
      </c>
      <c r="AD25" s="93"/>
      <c r="AE25" s="93"/>
      <c r="AF25" s="93"/>
      <c r="AG25" s="93"/>
    </row>
    <row r="26" spans="1:33" s="21" customFormat="1" ht="19.5" x14ac:dyDescent="0.3">
      <c r="D26" s="94" t="s">
        <v>25</v>
      </c>
      <c r="E26" s="94"/>
      <c r="F26" s="94"/>
      <c r="G26" s="94"/>
      <c r="L26" s="94" t="s">
        <v>51</v>
      </c>
      <c r="M26" s="94"/>
      <c r="N26" s="94"/>
      <c r="O26" s="94"/>
      <c r="P26" s="94"/>
      <c r="Q26" s="94"/>
      <c r="U26" s="94" t="s">
        <v>36</v>
      </c>
      <c r="V26" s="94"/>
      <c r="W26" s="94"/>
      <c r="X26" s="94"/>
      <c r="Z26" s="17"/>
      <c r="AC26" s="94" t="s">
        <v>36</v>
      </c>
      <c r="AD26" s="94"/>
      <c r="AE26" s="94"/>
      <c r="AF26" s="94"/>
      <c r="AG26" s="94"/>
    </row>
    <row r="27" spans="1:33" s="21" customFormat="1" ht="19.5" x14ac:dyDescent="0.3">
      <c r="X27" s="17"/>
      <c r="Y27" s="17"/>
      <c r="Z27" s="17"/>
    </row>
    <row r="28" spans="1:33" s="21" customFormat="1" ht="19.5" x14ac:dyDescent="0.3">
      <c r="X28" s="17"/>
      <c r="Y28" s="17"/>
      <c r="Z28" s="17"/>
    </row>
    <row r="29" spans="1:33" s="21" customFormat="1" ht="19.5" x14ac:dyDescent="0.3">
      <c r="B29" s="17"/>
      <c r="C29" s="17"/>
      <c r="D29" s="17"/>
      <c r="E29" s="17"/>
      <c r="F29" s="17"/>
      <c r="G29" s="93" t="s">
        <v>26</v>
      </c>
      <c r="H29" s="93"/>
      <c r="I29" s="93"/>
      <c r="J29" s="17"/>
      <c r="K29" s="17"/>
      <c r="L29" s="17"/>
      <c r="M29" s="17"/>
      <c r="N29" s="17"/>
      <c r="O29" s="93" t="s">
        <v>40</v>
      </c>
      <c r="P29" s="93"/>
      <c r="Q29" s="93"/>
      <c r="R29" s="93"/>
      <c r="S29" s="93"/>
      <c r="T29" s="93"/>
      <c r="U29" s="17"/>
      <c r="V29" s="17"/>
      <c r="W29" s="17"/>
      <c r="X29" s="17"/>
      <c r="Y29" s="93" t="s">
        <v>28</v>
      </c>
      <c r="Z29" s="93"/>
      <c r="AA29" s="93"/>
      <c r="AB29" s="93"/>
      <c r="AC29" s="93"/>
      <c r="AD29" s="93"/>
      <c r="AE29" s="33"/>
    </row>
    <row r="30" spans="1:33" s="21" customFormat="1" ht="19.5" x14ac:dyDescent="0.3">
      <c r="B30" s="17"/>
      <c r="C30" s="17"/>
      <c r="D30" s="17"/>
      <c r="E30" s="17"/>
      <c r="F30" s="17"/>
      <c r="G30" s="94" t="s">
        <v>36</v>
      </c>
      <c r="H30" s="94"/>
      <c r="I30" s="94"/>
      <c r="J30" s="17"/>
      <c r="K30" s="17"/>
      <c r="L30" s="17"/>
      <c r="M30" s="17"/>
      <c r="N30" s="17"/>
      <c r="O30" s="94" t="s">
        <v>84</v>
      </c>
      <c r="P30" s="94"/>
      <c r="Q30" s="94"/>
      <c r="R30" s="94"/>
      <c r="S30" s="94"/>
      <c r="T30" s="94"/>
      <c r="U30"/>
      <c r="V30"/>
      <c r="W30"/>
      <c r="X30"/>
      <c r="Y30" s="94" t="s">
        <v>85</v>
      </c>
      <c r="Z30" s="94"/>
      <c r="AA30" s="94"/>
      <c r="AB30" s="94"/>
      <c r="AC30" s="94"/>
      <c r="AD30" s="94"/>
      <c r="AE30" s="34"/>
    </row>
    <row r="31" spans="1:33" s="21" customFormat="1" ht="19.5" x14ac:dyDescent="0.3">
      <c r="B31" s="24"/>
      <c r="C31" s="24"/>
      <c r="D31" s="24"/>
      <c r="E31" s="24"/>
      <c r="F31" s="20"/>
      <c r="G31" s="19"/>
      <c r="H31" s="19"/>
      <c r="I31" s="19"/>
      <c r="J31" s="19"/>
      <c r="K31" s="19"/>
      <c r="L31" s="19"/>
      <c r="M31" s="24"/>
      <c r="R31" s="17"/>
      <c r="S31" s="24"/>
      <c r="T31" s="24"/>
      <c r="U31" s="24"/>
      <c r="V31" s="24"/>
      <c r="W31" s="24"/>
      <c r="X31" s="24"/>
      <c r="AA31" s="22"/>
      <c r="AB31" s="22"/>
    </row>
    <row r="32" spans="1:33" s="21" customFormat="1" ht="19.5" x14ac:dyDescent="0.3">
      <c r="B32" s="17"/>
      <c r="C32" s="17"/>
      <c r="D32" s="17"/>
      <c r="E32" s="17"/>
      <c r="F32" s="17"/>
      <c r="G32" s="20"/>
      <c r="I32" s="20"/>
      <c r="J32" s="20"/>
      <c r="K32" s="20"/>
      <c r="M32" s="27" t="s">
        <v>75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22"/>
      <c r="AB32" s="22"/>
    </row>
    <row r="33" spans="1:28" s="21" customFormat="1" ht="19.5" x14ac:dyDescent="0.3">
      <c r="G33" s="17"/>
      <c r="I33" s="17"/>
      <c r="J33" s="17"/>
      <c r="K33" s="17"/>
      <c r="L33" s="17"/>
      <c r="M33" s="17"/>
      <c r="S33" s="17"/>
      <c r="T33" s="17"/>
      <c r="AA33" s="22"/>
      <c r="AB33" s="22"/>
    </row>
    <row r="34" spans="1:28" s="21" customFormat="1" ht="19.5" x14ac:dyDescent="0.3">
      <c r="E34" s="18"/>
      <c r="F34" s="17"/>
      <c r="H34" s="19"/>
      <c r="I34" s="19"/>
      <c r="M34" s="93" t="s">
        <v>78</v>
      </c>
      <c r="N34" s="93"/>
      <c r="O34" s="93"/>
      <c r="P34" s="93"/>
      <c r="Q34" s="93"/>
      <c r="R34" s="93"/>
      <c r="S34" s="17"/>
      <c r="T34" s="17"/>
      <c r="AA34" s="22"/>
      <c r="AB34" s="22"/>
    </row>
    <row r="35" spans="1:28" s="21" customFormat="1" ht="19.5" x14ac:dyDescent="0.3">
      <c r="B35" s="20"/>
      <c r="C35" s="20"/>
      <c r="D35" s="20"/>
      <c r="E35" s="18"/>
      <c r="F35" s="17"/>
      <c r="H35" s="20"/>
      <c r="I35" s="20"/>
      <c r="M35" s="94" t="s">
        <v>24</v>
      </c>
      <c r="N35" s="94"/>
      <c r="O35" s="94"/>
      <c r="P35" s="94"/>
      <c r="Q35" s="94"/>
      <c r="R35" s="94"/>
      <c r="S35" s="17"/>
      <c r="T35" s="17"/>
      <c r="AA35" s="22"/>
      <c r="AB35" s="22"/>
    </row>
    <row r="36" spans="1:28" s="21" customFormat="1" ht="21" x14ac:dyDescent="0.35">
      <c r="B36" s="20"/>
      <c r="C36" s="20"/>
      <c r="D36" s="20"/>
      <c r="E36" s="18"/>
      <c r="F36" s="17"/>
      <c r="G36" s="25"/>
      <c r="H36" s="25"/>
      <c r="I36" s="25"/>
      <c r="J36" s="25"/>
      <c r="K36" s="25"/>
      <c r="L36" s="25"/>
      <c r="M36" s="20"/>
      <c r="S36" s="17"/>
      <c r="T36" s="17"/>
      <c r="AA36" s="22"/>
      <c r="AB36" s="22"/>
    </row>
    <row r="37" spans="1:28" x14ac:dyDescent="0.25">
      <c r="A37" t="s">
        <v>23</v>
      </c>
    </row>
  </sheetData>
  <mergeCells count="41">
    <mergeCell ref="G29:I29"/>
    <mergeCell ref="Z14:AA14"/>
    <mergeCell ref="AC14:AC16"/>
    <mergeCell ref="N15:S15"/>
    <mergeCell ref="T15:V15"/>
    <mergeCell ref="X15:Y15"/>
    <mergeCell ref="Z15:AA15"/>
    <mergeCell ref="X14:Y14"/>
    <mergeCell ref="L26:Q26"/>
    <mergeCell ref="U26:X26"/>
    <mergeCell ref="L25:Q25"/>
    <mergeCell ref="M35:R35"/>
    <mergeCell ref="A10:AG10"/>
    <mergeCell ref="AD14:AD16"/>
    <mergeCell ref="AF14:AF16"/>
    <mergeCell ref="AG14:AG16"/>
    <mergeCell ref="D25:G25"/>
    <mergeCell ref="U25:X25"/>
    <mergeCell ref="AC25:AG25"/>
    <mergeCell ref="D26:G26"/>
    <mergeCell ref="AC26:AG26"/>
    <mergeCell ref="G30:I30"/>
    <mergeCell ref="O30:T30"/>
    <mergeCell ref="M34:R34"/>
    <mergeCell ref="O29:T29"/>
    <mergeCell ref="Y30:AD30"/>
    <mergeCell ref="Y29:AD29"/>
    <mergeCell ref="A9:AG9"/>
    <mergeCell ref="A11:AG11"/>
    <mergeCell ref="A12:AG12"/>
    <mergeCell ref="A14:A16"/>
    <mergeCell ref="B14:D15"/>
    <mergeCell ref="E14:E16"/>
    <mergeCell ref="F14:F16"/>
    <mergeCell ref="G14:G16"/>
    <mergeCell ref="H14:H16"/>
    <mergeCell ref="I14:M14"/>
    <mergeCell ref="I15:M15"/>
    <mergeCell ref="N14:S14"/>
    <mergeCell ref="T14:V14"/>
    <mergeCell ref="AE14:AE16"/>
  </mergeCells>
  <conditionalFormatting sqref="AG17:AG18">
    <cfRule type="cellIs" dxfId="2" priority="1" operator="equal">
      <formula>"ept"</formula>
    </cfRule>
  </conditionalFormatting>
  <printOptions horizontalCentered="1"/>
  <pageMargins left="0.15" right="0.15" top="0.5" bottom="0.25" header="0.31496062992126" footer="0.31496062992126"/>
  <pageSetup paperSize="10000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9:AJ35"/>
  <sheetViews>
    <sheetView showGridLines="0" topLeftCell="A9" zoomScale="70" zoomScaleNormal="70" zoomScaleSheetLayoutView="70" workbookViewId="0">
      <selection activeCell="AK26" sqref="AK26"/>
    </sheetView>
  </sheetViews>
  <sheetFormatPr defaultRowHeight="15" x14ac:dyDescent="0.25"/>
  <cols>
    <col min="1" max="1" width="4.140625" customWidth="1"/>
    <col min="2" max="2" width="14.85546875" bestFit="1" customWidth="1"/>
    <col min="3" max="3" width="15.42578125" bestFit="1" customWidth="1"/>
    <col min="4" max="4" width="4" customWidth="1"/>
    <col min="5" max="5" width="17.42578125" customWidth="1"/>
    <col min="6" max="6" width="9" customWidth="1"/>
    <col min="7" max="7" width="5.7109375" customWidth="1"/>
    <col min="8" max="8" width="5.7109375" style="1" customWidth="1"/>
    <col min="9" max="26" width="5.7109375" customWidth="1"/>
    <col min="27" max="28" width="5.7109375" style="2" customWidth="1"/>
    <col min="29" max="29" width="9.5703125" style="3" customWidth="1"/>
    <col min="30" max="30" width="5.7109375" customWidth="1"/>
    <col min="31" max="31" width="12.140625" customWidth="1"/>
    <col min="32" max="32" width="12.42578125" customWidth="1"/>
    <col min="33" max="33" width="8.5703125" customWidth="1"/>
  </cols>
  <sheetData>
    <row r="9" spans="1:36" s="21" customFormat="1" ht="19.5" x14ac:dyDescent="0.3">
      <c r="A9" s="100" t="s">
        <v>73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</row>
    <row r="10" spans="1:36" s="21" customFormat="1" ht="19.5" x14ac:dyDescent="0.3">
      <c r="A10" s="100" t="s">
        <v>124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</row>
    <row r="11" spans="1:36" s="21" customFormat="1" ht="19.5" x14ac:dyDescent="0.3">
      <c r="A11" s="100" t="s">
        <v>21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</row>
    <row r="12" spans="1:36" s="21" customFormat="1" ht="19.5" x14ac:dyDescent="0.3">
      <c r="A12" s="100" t="s">
        <v>83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31"/>
      <c r="AI12" s="31"/>
      <c r="AJ12" s="31"/>
    </row>
    <row r="14" spans="1:36" s="12" customFormat="1" ht="75" customHeight="1" x14ac:dyDescent="0.25">
      <c r="A14" s="96" t="s">
        <v>0</v>
      </c>
      <c r="B14" s="96" t="s">
        <v>1</v>
      </c>
      <c r="C14" s="96"/>
      <c r="D14" s="96"/>
      <c r="E14" s="96" t="s">
        <v>2</v>
      </c>
      <c r="F14" s="96" t="s">
        <v>63</v>
      </c>
      <c r="G14" s="97" t="s">
        <v>32</v>
      </c>
      <c r="H14" s="96" t="s">
        <v>4</v>
      </c>
      <c r="I14" s="95" t="s">
        <v>5</v>
      </c>
      <c r="J14" s="95"/>
      <c r="K14" s="95"/>
      <c r="L14" s="95"/>
      <c r="M14" s="95"/>
      <c r="N14" s="95" t="s">
        <v>6</v>
      </c>
      <c r="O14" s="95"/>
      <c r="P14" s="95"/>
      <c r="Q14" s="95"/>
      <c r="R14" s="95"/>
      <c r="S14" s="95"/>
      <c r="T14" s="95" t="s">
        <v>66</v>
      </c>
      <c r="U14" s="95"/>
      <c r="V14" s="95"/>
      <c r="W14" s="29" t="s">
        <v>67</v>
      </c>
      <c r="X14" s="95" t="s">
        <v>68</v>
      </c>
      <c r="Y14" s="95"/>
      <c r="Z14" s="95" t="s">
        <v>69</v>
      </c>
      <c r="AA14" s="95"/>
      <c r="AB14" s="75" t="s">
        <v>70</v>
      </c>
      <c r="AC14" s="97" t="s">
        <v>59</v>
      </c>
      <c r="AD14" s="97" t="s">
        <v>31</v>
      </c>
      <c r="AE14" s="90" t="s">
        <v>86</v>
      </c>
      <c r="AF14" s="97" t="s">
        <v>60</v>
      </c>
      <c r="AG14" s="97" t="s">
        <v>22</v>
      </c>
    </row>
    <row r="15" spans="1:36" s="14" customFormat="1" x14ac:dyDescent="0.25">
      <c r="A15" s="96"/>
      <c r="B15" s="96"/>
      <c r="C15" s="96"/>
      <c r="D15" s="96"/>
      <c r="E15" s="96"/>
      <c r="F15" s="96"/>
      <c r="G15" s="98"/>
      <c r="H15" s="96"/>
      <c r="I15" s="101" t="s">
        <v>7</v>
      </c>
      <c r="J15" s="101"/>
      <c r="K15" s="101"/>
      <c r="L15" s="101"/>
      <c r="M15" s="101"/>
      <c r="N15" s="101" t="s">
        <v>8</v>
      </c>
      <c r="O15" s="101"/>
      <c r="P15" s="101"/>
      <c r="Q15" s="101"/>
      <c r="R15" s="101"/>
      <c r="S15" s="101"/>
      <c r="T15" s="101" t="s">
        <v>9</v>
      </c>
      <c r="U15" s="101"/>
      <c r="V15" s="101"/>
      <c r="W15" s="28" t="s">
        <v>8</v>
      </c>
      <c r="X15" s="101" t="s">
        <v>9</v>
      </c>
      <c r="Y15" s="101"/>
      <c r="Z15" s="101" t="s">
        <v>9</v>
      </c>
      <c r="AA15" s="101"/>
      <c r="AB15" s="28" t="s">
        <v>7</v>
      </c>
      <c r="AC15" s="98"/>
      <c r="AD15" s="98"/>
      <c r="AE15" s="91"/>
      <c r="AF15" s="98"/>
      <c r="AG15" s="98"/>
    </row>
    <row r="16" spans="1:36" s="12" customFormat="1" ht="63" customHeight="1" x14ac:dyDescent="0.25">
      <c r="A16" s="96"/>
      <c r="B16" s="29" t="s">
        <v>10</v>
      </c>
      <c r="C16" s="29" t="s">
        <v>11</v>
      </c>
      <c r="D16" s="29" t="s">
        <v>12</v>
      </c>
      <c r="E16" s="96"/>
      <c r="F16" s="96"/>
      <c r="G16" s="99"/>
      <c r="H16" s="96"/>
      <c r="I16" s="29" t="s">
        <v>13</v>
      </c>
      <c r="J16" s="29" t="s">
        <v>14</v>
      </c>
      <c r="K16" s="29" t="s">
        <v>53</v>
      </c>
      <c r="L16" s="29" t="s">
        <v>14</v>
      </c>
      <c r="M16" s="29" t="s">
        <v>15</v>
      </c>
      <c r="N16" s="29" t="s">
        <v>16</v>
      </c>
      <c r="O16" s="29" t="s">
        <v>17</v>
      </c>
      <c r="P16" s="29" t="s">
        <v>65</v>
      </c>
      <c r="Q16" s="29" t="s">
        <v>64</v>
      </c>
      <c r="R16" s="29" t="s">
        <v>17</v>
      </c>
      <c r="S16" s="29" t="s">
        <v>15</v>
      </c>
      <c r="T16" s="29" t="s">
        <v>54</v>
      </c>
      <c r="U16" s="29" t="s">
        <v>55</v>
      </c>
      <c r="V16" s="29" t="s">
        <v>15</v>
      </c>
      <c r="W16" s="29" t="s">
        <v>56</v>
      </c>
      <c r="X16" s="29" t="s">
        <v>58</v>
      </c>
      <c r="Y16" s="29" t="s">
        <v>17</v>
      </c>
      <c r="Z16" s="29" t="s">
        <v>61</v>
      </c>
      <c r="AA16" s="29" t="s">
        <v>62</v>
      </c>
      <c r="AB16" s="29" t="s">
        <v>57</v>
      </c>
      <c r="AC16" s="99"/>
      <c r="AD16" s="99"/>
      <c r="AE16" s="92"/>
      <c r="AF16" s="99"/>
      <c r="AG16" s="99"/>
    </row>
    <row r="17" spans="1:33" s="1" customFormat="1" x14ac:dyDescent="0.25">
      <c r="A17" s="38">
        <v>4</v>
      </c>
      <c r="B17" s="63" t="s">
        <v>113</v>
      </c>
      <c r="C17" s="64" t="s">
        <v>114</v>
      </c>
      <c r="D17" s="65" t="s">
        <v>115</v>
      </c>
      <c r="E17" s="44" t="s">
        <v>98</v>
      </c>
      <c r="F17" s="55" t="s">
        <v>109</v>
      </c>
      <c r="G17" s="38" t="s">
        <v>92</v>
      </c>
      <c r="H17" s="44" t="s">
        <v>116</v>
      </c>
      <c r="I17" s="38">
        <v>1.55</v>
      </c>
      <c r="J17" s="45">
        <v>12</v>
      </c>
      <c r="K17" s="38" t="s">
        <v>117</v>
      </c>
      <c r="L17" s="45"/>
      <c r="M17" s="45">
        <f>L17+J17</f>
        <v>12</v>
      </c>
      <c r="N17" s="38">
        <v>24</v>
      </c>
      <c r="O17" s="66">
        <f>(N17-12)*0.5</f>
        <v>6</v>
      </c>
      <c r="P17" s="5"/>
      <c r="Q17" s="5"/>
      <c r="R17" s="5"/>
      <c r="S17" s="45">
        <f>R17+P17+O17</f>
        <v>6</v>
      </c>
      <c r="T17" s="67"/>
      <c r="U17" s="47">
        <v>10</v>
      </c>
      <c r="V17" s="45">
        <f>U17</f>
        <v>10</v>
      </c>
      <c r="W17" s="68">
        <v>11.7</v>
      </c>
      <c r="X17" s="69">
        <v>64.44</v>
      </c>
      <c r="Y17" s="49">
        <f>X17*0.1</f>
        <v>6.444</v>
      </c>
      <c r="Z17" s="5"/>
      <c r="AA17" s="5"/>
      <c r="AB17" s="70"/>
      <c r="AC17" s="59">
        <f>AB17+AA17+Y17+W17+V17+S17+M17</f>
        <v>46.143999999999998</v>
      </c>
      <c r="AD17" s="51">
        <f>RANK(AC17,$AC$17:$AC$18,0)</f>
        <v>1</v>
      </c>
      <c r="AE17" s="4"/>
      <c r="AF17" s="71">
        <v>9752450155</v>
      </c>
      <c r="AG17" s="5" t="str">
        <f>IF(AC17&gt;=70,"RQA","Below")</f>
        <v>Below</v>
      </c>
    </row>
    <row r="18" spans="1:33" s="1" customFormat="1" x14ac:dyDescent="0.25">
      <c r="A18" s="38">
        <v>5</v>
      </c>
      <c r="B18" s="72" t="s">
        <v>118</v>
      </c>
      <c r="C18" s="73" t="s">
        <v>119</v>
      </c>
      <c r="D18" s="74" t="s">
        <v>120</v>
      </c>
      <c r="E18" s="61" t="s">
        <v>121</v>
      </c>
      <c r="F18" s="55" t="s">
        <v>122</v>
      </c>
      <c r="G18" s="38" t="s">
        <v>92</v>
      </c>
      <c r="H18" s="44" t="s">
        <v>123</v>
      </c>
      <c r="I18" s="38">
        <f>(1.29+1.69)/2</f>
        <v>1.49</v>
      </c>
      <c r="J18" s="45">
        <v>13</v>
      </c>
      <c r="K18" s="38"/>
      <c r="L18" s="45"/>
      <c r="M18" s="45">
        <f>L18+J18</f>
        <v>13</v>
      </c>
      <c r="N18" s="38"/>
      <c r="O18" s="66"/>
      <c r="P18" s="5"/>
      <c r="Q18" s="5"/>
      <c r="R18" s="5"/>
      <c r="S18" s="45">
        <f>R18+P18+O18</f>
        <v>0</v>
      </c>
      <c r="T18" s="67"/>
      <c r="U18" s="47">
        <v>10</v>
      </c>
      <c r="V18" s="45">
        <f>U18</f>
        <v>10</v>
      </c>
      <c r="W18" s="68">
        <v>14.2</v>
      </c>
      <c r="X18" s="69">
        <v>64.44</v>
      </c>
      <c r="Y18" s="49">
        <f>X18*0.1</f>
        <v>6.444</v>
      </c>
      <c r="Z18" s="5"/>
      <c r="AA18" s="5"/>
      <c r="AB18" s="70"/>
      <c r="AC18" s="59">
        <f>AB18+AA18+Y18+W18+V18+S18+M18</f>
        <v>43.643999999999998</v>
      </c>
      <c r="AD18" s="51">
        <f>RANK(AC18,$AC$17:$AC$18,0)</f>
        <v>2</v>
      </c>
      <c r="AE18" s="4"/>
      <c r="AF18" s="71">
        <v>9359350500</v>
      </c>
      <c r="AG18" s="5" t="str">
        <f>IF(AC18&gt;=70,"RQA","Below")</f>
        <v>Below</v>
      </c>
    </row>
    <row r="19" spans="1:33" s="1" customFormat="1" x14ac:dyDescent="0.25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ref="AC19" si="0">M19+S19+V19+W19+Y19+AA19+AB19</f>
        <v>0</v>
      </c>
      <c r="AD19" s="4"/>
      <c r="AE19" s="4"/>
      <c r="AF19" s="5"/>
      <c r="AG19" s="5"/>
    </row>
    <row r="21" spans="1:33" x14ac:dyDescent="0.25">
      <c r="A21" t="s">
        <v>20</v>
      </c>
    </row>
    <row r="23" spans="1:33" s="21" customFormat="1" ht="19.5" x14ac:dyDescent="0.3">
      <c r="B23" s="17"/>
      <c r="C23" s="17"/>
      <c r="D23" s="17"/>
      <c r="E23" s="17"/>
      <c r="F23" s="17"/>
      <c r="G23" s="17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22"/>
      <c r="AB23" s="22"/>
    </row>
    <row r="24" spans="1:33" s="21" customFormat="1" ht="19.5" x14ac:dyDescent="0.3">
      <c r="B24" s="17"/>
      <c r="C24" s="17"/>
      <c r="D24" s="17"/>
      <c r="E24" s="17"/>
      <c r="F24" s="17"/>
      <c r="G24" s="17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22"/>
      <c r="AB24" s="22"/>
    </row>
    <row r="25" spans="1:33" s="21" customFormat="1" ht="19.5" x14ac:dyDescent="0.3">
      <c r="D25" s="93" t="s">
        <v>76</v>
      </c>
      <c r="E25" s="93"/>
      <c r="F25" s="93"/>
      <c r="G25" s="93"/>
      <c r="I25" s="19"/>
      <c r="L25" s="93" t="s">
        <v>81</v>
      </c>
      <c r="M25" s="93"/>
      <c r="N25" s="93"/>
      <c r="O25" s="93"/>
      <c r="P25" s="93"/>
      <c r="U25" s="93" t="s">
        <v>41</v>
      </c>
      <c r="V25" s="93"/>
      <c r="W25" s="93"/>
      <c r="X25" s="93"/>
      <c r="Y25" s="93"/>
      <c r="Z25" s="17"/>
      <c r="AA25" s="22"/>
      <c r="AB25" s="93" t="s">
        <v>42</v>
      </c>
      <c r="AC25" s="93"/>
      <c r="AD25" s="93"/>
      <c r="AE25" s="93"/>
      <c r="AF25" s="93"/>
      <c r="AG25" s="93"/>
    </row>
    <row r="26" spans="1:33" s="21" customFormat="1" ht="19.5" x14ac:dyDescent="0.3">
      <c r="D26" s="94" t="s">
        <v>25</v>
      </c>
      <c r="E26" s="94"/>
      <c r="F26" s="94"/>
      <c r="G26" s="94"/>
      <c r="I26" s="20"/>
      <c r="L26" s="94" t="s">
        <v>52</v>
      </c>
      <c r="M26" s="94"/>
      <c r="N26" s="94"/>
      <c r="O26" s="94"/>
      <c r="P26" s="94"/>
      <c r="U26" s="94" t="s">
        <v>36</v>
      </c>
      <c r="V26" s="94"/>
      <c r="W26" s="94"/>
      <c r="X26" s="94"/>
      <c r="Y26" s="94"/>
      <c r="Z26" s="17"/>
      <c r="AA26" s="22"/>
      <c r="AB26" s="94" t="s">
        <v>36</v>
      </c>
      <c r="AC26" s="94"/>
      <c r="AD26" s="94"/>
      <c r="AE26" s="94"/>
      <c r="AF26" s="94"/>
      <c r="AG26" s="94"/>
    </row>
    <row r="27" spans="1:33" s="21" customFormat="1" ht="19.5" x14ac:dyDescent="0.3">
      <c r="D27" s="35"/>
      <c r="E27" s="35"/>
      <c r="F27" s="35"/>
      <c r="G27" s="35"/>
      <c r="I27" s="20"/>
      <c r="L27" s="35"/>
      <c r="M27" s="35"/>
      <c r="N27" s="35"/>
      <c r="O27" s="35"/>
      <c r="P27" s="35"/>
      <c r="U27" s="35"/>
      <c r="V27" s="35"/>
      <c r="W27" s="35"/>
      <c r="X27" s="35"/>
      <c r="Y27" s="35"/>
      <c r="Z27" s="17"/>
      <c r="AA27" s="22"/>
      <c r="AB27" s="35"/>
      <c r="AC27" s="35"/>
      <c r="AD27" s="35"/>
      <c r="AE27" s="35"/>
      <c r="AF27" s="35"/>
      <c r="AG27" s="35"/>
    </row>
    <row r="28" spans="1:33" s="21" customFormat="1" ht="19.5" x14ac:dyDescent="0.3">
      <c r="B28" s="17"/>
      <c r="C28" s="17"/>
      <c r="D28" s="17"/>
      <c r="E28" s="17"/>
      <c r="F28" s="17"/>
      <c r="G28" s="17"/>
      <c r="H28" s="18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22"/>
      <c r="AB28" s="22"/>
    </row>
    <row r="29" spans="1:33" s="21" customFormat="1" ht="19.5" x14ac:dyDescent="0.3">
      <c r="G29" s="93" t="s">
        <v>43</v>
      </c>
      <c r="H29" s="93"/>
      <c r="I29" s="93"/>
      <c r="J29" s="93"/>
      <c r="O29" s="93" t="s">
        <v>44</v>
      </c>
      <c r="P29" s="93"/>
      <c r="Q29" s="93"/>
      <c r="R29" s="93"/>
      <c r="S29" s="93"/>
      <c r="T29" s="93"/>
      <c r="X29" s="93" t="s">
        <v>45</v>
      </c>
      <c r="Y29" s="93"/>
      <c r="Z29" s="93"/>
      <c r="AA29" s="93"/>
      <c r="AB29" s="93"/>
      <c r="AC29" s="93"/>
    </row>
    <row r="30" spans="1:33" s="21" customFormat="1" ht="19.5" x14ac:dyDescent="0.3">
      <c r="G30" s="94" t="s">
        <v>36</v>
      </c>
      <c r="H30" s="94"/>
      <c r="I30" s="94"/>
      <c r="J30" s="94"/>
      <c r="O30" s="94" t="s">
        <v>84</v>
      </c>
      <c r="P30" s="94"/>
      <c r="Q30" s="94"/>
      <c r="R30" s="94"/>
      <c r="S30" s="94"/>
      <c r="T30" s="94"/>
      <c r="X30" s="94" t="s">
        <v>85</v>
      </c>
      <c r="Y30" s="94"/>
      <c r="Z30" s="94"/>
      <c r="AA30" s="94"/>
      <c r="AB30" s="94"/>
      <c r="AC30" s="94"/>
    </row>
    <row r="31" spans="1:33" s="21" customFormat="1" ht="19.5" x14ac:dyDescent="0.3">
      <c r="B31" s="17"/>
      <c r="C31" s="17"/>
      <c r="D31" s="17"/>
      <c r="E31" s="17"/>
      <c r="F31" s="17"/>
      <c r="G31" s="20"/>
      <c r="H31" s="20"/>
      <c r="I31" s="20"/>
      <c r="J31" s="20"/>
      <c r="L31" s="27" t="s">
        <v>75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22"/>
      <c r="AB31" s="22"/>
    </row>
    <row r="32" spans="1:33" s="21" customFormat="1" ht="19.5" x14ac:dyDescent="0.3">
      <c r="G32" s="17"/>
      <c r="I32" s="17"/>
      <c r="J32" s="17"/>
      <c r="K32" s="17"/>
      <c r="L32" s="17"/>
      <c r="M32" s="17"/>
      <c r="N32" s="17"/>
      <c r="S32" s="17"/>
      <c r="T32" s="17"/>
      <c r="AA32" s="22"/>
      <c r="AB32" s="22"/>
    </row>
    <row r="33" spans="1:28" s="21" customFormat="1" ht="19.5" x14ac:dyDescent="0.3">
      <c r="E33" s="18"/>
      <c r="F33" s="17"/>
      <c r="L33" s="93" t="s">
        <v>78</v>
      </c>
      <c r="M33" s="93"/>
      <c r="N33" s="93"/>
      <c r="O33" s="93"/>
      <c r="P33" s="93"/>
      <c r="Q33" s="93"/>
      <c r="R33" s="93"/>
      <c r="S33" s="17"/>
      <c r="T33" s="17"/>
      <c r="AA33" s="22"/>
      <c r="AB33" s="22"/>
    </row>
    <row r="34" spans="1:28" s="21" customFormat="1" ht="19.5" x14ac:dyDescent="0.3">
      <c r="B34" s="20"/>
      <c r="C34" s="20"/>
      <c r="D34" s="20"/>
      <c r="E34" s="18"/>
      <c r="F34" s="17"/>
      <c r="L34" s="94" t="s">
        <v>24</v>
      </c>
      <c r="M34" s="94"/>
      <c r="N34" s="94"/>
      <c r="O34" s="94"/>
      <c r="P34" s="94"/>
      <c r="Q34" s="94"/>
      <c r="R34" s="94"/>
      <c r="S34" s="17"/>
      <c r="T34" s="17"/>
      <c r="AA34" s="22"/>
      <c r="AB34" s="22"/>
    </row>
    <row r="35" spans="1:28" s="21" customFormat="1" ht="19.5" x14ac:dyDescent="0.3">
      <c r="A35" s="21" t="s">
        <v>23</v>
      </c>
      <c r="H35" s="23"/>
      <c r="AA35" s="22"/>
      <c r="AB35" s="22"/>
    </row>
  </sheetData>
  <mergeCells count="41">
    <mergeCell ref="D25:G25"/>
    <mergeCell ref="L25:P25"/>
    <mergeCell ref="U25:Y25"/>
    <mergeCell ref="AB25:AG25"/>
    <mergeCell ref="N14:S14"/>
    <mergeCell ref="T14:V14"/>
    <mergeCell ref="X14:Y14"/>
    <mergeCell ref="Z14:AA14"/>
    <mergeCell ref="AC14:AC16"/>
    <mergeCell ref="N15:S15"/>
    <mergeCell ref="T15:V15"/>
    <mergeCell ref="X15:Y15"/>
    <mergeCell ref="Z15:AA15"/>
    <mergeCell ref="A9:AG9"/>
    <mergeCell ref="A11:AG11"/>
    <mergeCell ref="A12:AG12"/>
    <mergeCell ref="A14:A16"/>
    <mergeCell ref="B14:D15"/>
    <mergeCell ref="E14:E16"/>
    <mergeCell ref="F14:F16"/>
    <mergeCell ref="G14:G16"/>
    <mergeCell ref="H14:H16"/>
    <mergeCell ref="I14:M14"/>
    <mergeCell ref="I15:M15"/>
    <mergeCell ref="AF14:AF16"/>
    <mergeCell ref="AG14:AG16"/>
    <mergeCell ref="A10:AG10"/>
    <mergeCell ref="AD14:AD16"/>
    <mergeCell ref="AE14:AE16"/>
    <mergeCell ref="L33:R33"/>
    <mergeCell ref="L34:R34"/>
    <mergeCell ref="AB26:AG26"/>
    <mergeCell ref="G29:J29"/>
    <mergeCell ref="O29:T29"/>
    <mergeCell ref="X29:AC29"/>
    <mergeCell ref="G30:J30"/>
    <mergeCell ref="O30:T30"/>
    <mergeCell ref="X30:AC30"/>
    <mergeCell ref="D26:G26"/>
    <mergeCell ref="L26:P26"/>
    <mergeCell ref="U26:Y26"/>
  </mergeCells>
  <conditionalFormatting sqref="AG17:AG18">
    <cfRule type="cellIs" dxfId="1" priority="1" operator="equal">
      <formula>"Below"</formula>
    </cfRule>
  </conditionalFormatting>
  <printOptions horizontalCentered="1"/>
  <pageMargins left="0.15" right="0.15" top="0.5" bottom="0.25" header="0.31496062992126" footer="0.31496062992126"/>
  <pageSetup paperSize="10000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9:AL37"/>
  <sheetViews>
    <sheetView showGridLines="0" topLeftCell="A4" zoomScale="60" zoomScaleNormal="60" zoomScaleSheetLayoutView="46" workbookViewId="0">
      <selection activeCell="J23" sqref="J23"/>
    </sheetView>
  </sheetViews>
  <sheetFormatPr defaultRowHeight="15" x14ac:dyDescent="0.25"/>
  <cols>
    <col min="1" max="1" width="4.140625" customWidth="1"/>
    <col min="2" max="2" width="14.85546875" bestFit="1" customWidth="1"/>
    <col min="3" max="3" width="16.85546875" bestFit="1" customWidth="1"/>
    <col min="4" max="4" width="4" customWidth="1"/>
    <col min="5" max="5" width="17.42578125" customWidth="1"/>
    <col min="6" max="6" width="12.5703125" customWidth="1"/>
    <col min="7" max="7" width="8" customWidth="1"/>
    <col min="8" max="8" width="9.5703125" style="1" customWidth="1"/>
    <col min="9" max="23" width="5.7109375" customWidth="1"/>
    <col min="24" max="29" width="8.7109375" customWidth="1"/>
    <col min="30" max="30" width="12.42578125" customWidth="1"/>
    <col min="31" max="31" width="6.5703125" style="2" customWidth="1"/>
    <col min="32" max="32" width="9.140625" style="2" customWidth="1"/>
    <col min="33" max="33" width="15.85546875" style="2" customWidth="1"/>
    <col min="34" max="34" width="8.140625" style="3" customWidth="1"/>
    <col min="37" max="37" width="20" customWidth="1"/>
    <col min="38" max="38" width="12.28515625" customWidth="1"/>
  </cols>
  <sheetData>
    <row r="9" spans="1:38" s="21" customFormat="1" ht="19.5" x14ac:dyDescent="0.3">
      <c r="A9" s="100" t="s">
        <v>74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31"/>
      <c r="AJ9" s="31"/>
      <c r="AK9" s="31"/>
      <c r="AL9" s="31"/>
    </row>
    <row r="10" spans="1:38" s="21" customFormat="1" ht="19.5" x14ac:dyDescent="0.3">
      <c r="A10" s="100" t="s">
        <v>131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31"/>
      <c r="AJ10" s="31"/>
      <c r="AK10" s="31"/>
      <c r="AL10" s="31"/>
    </row>
    <row r="11" spans="1:38" s="21" customFormat="1" ht="19.5" x14ac:dyDescent="0.3">
      <c r="A11" s="100" t="s">
        <v>21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31"/>
      <c r="AJ11" s="31"/>
      <c r="AK11" s="31"/>
      <c r="AL11" s="31"/>
    </row>
    <row r="12" spans="1:38" s="21" customFormat="1" ht="19.5" x14ac:dyDescent="0.3">
      <c r="A12" s="100" t="s">
        <v>83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31"/>
      <c r="AJ12" s="31"/>
      <c r="AK12" s="31"/>
      <c r="AL12" s="31"/>
    </row>
    <row r="14" spans="1:38" s="12" customFormat="1" ht="75" customHeight="1" x14ac:dyDescent="0.25">
      <c r="A14" s="97" t="s">
        <v>0</v>
      </c>
      <c r="B14" s="102" t="s">
        <v>1</v>
      </c>
      <c r="C14" s="103"/>
      <c r="D14" s="104"/>
      <c r="E14" s="97" t="s">
        <v>2</v>
      </c>
      <c r="F14" s="97" t="s">
        <v>3</v>
      </c>
      <c r="G14" s="97" t="s">
        <v>32</v>
      </c>
      <c r="H14" s="97" t="s">
        <v>4</v>
      </c>
      <c r="I14" s="108" t="s">
        <v>5</v>
      </c>
      <c r="J14" s="110"/>
      <c r="K14" s="110"/>
      <c r="L14" s="110"/>
      <c r="M14" s="109"/>
      <c r="N14" s="108" t="s">
        <v>6</v>
      </c>
      <c r="O14" s="110"/>
      <c r="P14" s="110"/>
      <c r="Q14" s="110"/>
      <c r="R14" s="110"/>
      <c r="S14" s="109"/>
      <c r="T14" s="108" t="s">
        <v>66</v>
      </c>
      <c r="U14" s="110"/>
      <c r="V14" s="110"/>
      <c r="W14" s="109"/>
      <c r="X14" s="29" t="s">
        <v>67</v>
      </c>
      <c r="Y14" s="108" t="s">
        <v>68</v>
      </c>
      <c r="Z14" s="109"/>
      <c r="AA14" s="108" t="s">
        <v>69</v>
      </c>
      <c r="AB14" s="109"/>
      <c r="AC14" s="29" t="s">
        <v>70</v>
      </c>
      <c r="AD14" s="97" t="s">
        <v>59</v>
      </c>
      <c r="AE14" s="114" t="s">
        <v>31</v>
      </c>
      <c r="AF14" s="90" t="s">
        <v>86</v>
      </c>
      <c r="AG14" s="97" t="s">
        <v>60</v>
      </c>
      <c r="AH14" s="97" t="s">
        <v>22</v>
      </c>
    </row>
    <row r="15" spans="1:38" s="14" customFormat="1" x14ac:dyDescent="0.25">
      <c r="A15" s="98"/>
      <c r="B15" s="105"/>
      <c r="C15" s="106"/>
      <c r="D15" s="107"/>
      <c r="E15" s="98"/>
      <c r="F15" s="98"/>
      <c r="G15" s="98"/>
      <c r="H15" s="98"/>
      <c r="I15" s="111" t="s">
        <v>8</v>
      </c>
      <c r="J15" s="112"/>
      <c r="K15" s="112"/>
      <c r="L15" s="112"/>
      <c r="M15" s="113"/>
      <c r="N15" s="111" t="s">
        <v>7</v>
      </c>
      <c r="O15" s="112"/>
      <c r="P15" s="112"/>
      <c r="Q15" s="112"/>
      <c r="R15" s="112"/>
      <c r="S15" s="113"/>
      <c r="T15" s="111" t="s">
        <v>7</v>
      </c>
      <c r="U15" s="112"/>
      <c r="V15" s="112"/>
      <c r="W15" s="113"/>
      <c r="X15" s="28" t="s">
        <v>8</v>
      </c>
      <c r="Y15" s="111" t="s">
        <v>35</v>
      </c>
      <c r="Z15" s="113"/>
      <c r="AA15" s="111" t="s">
        <v>9</v>
      </c>
      <c r="AB15" s="113"/>
      <c r="AC15" s="28" t="s">
        <v>8</v>
      </c>
      <c r="AD15" s="98"/>
      <c r="AE15" s="115"/>
      <c r="AF15" s="91"/>
      <c r="AG15" s="98"/>
      <c r="AH15" s="98"/>
    </row>
    <row r="16" spans="1:38" s="12" customFormat="1" ht="66" customHeight="1" x14ac:dyDescent="0.25">
      <c r="A16" s="99"/>
      <c r="B16" s="29" t="s">
        <v>10</v>
      </c>
      <c r="C16" s="29" t="s">
        <v>11</v>
      </c>
      <c r="D16" s="29" t="s">
        <v>12</v>
      </c>
      <c r="E16" s="99"/>
      <c r="F16" s="99"/>
      <c r="G16" s="99"/>
      <c r="H16" s="99"/>
      <c r="I16" s="29" t="s">
        <v>13</v>
      </c>
      <c r="J16" s="29" t="s">
        <v>14</v>
      </c>
      <c r="K16" s="29" t="s">
        <v>30</v>
      </c>
      <c r="L16" s="29" t="s">
        <v>14</v>
      </c>
      <c r="M16" s="29" t="s">
        <v>15</v>
      </c>
      <c r="N16" s="29" t="s">
        <v>16</v>
      </c>
      <c r="O16" s="29" t="s">
        <v>17</v>
      </c>
      <c r="P16" s="29" t="s">
        <v>65</v>
      </c>
      <c r="Q16" s="29" t="s">
        <v>64</v>
      </c>
      <c r="R16" s="29" t="s">
        <v>17</v>
      </c>
      <c r="S16" s="29" t="s">
        <v>15</v>
      </c>
      <c r="T16" s="29" t="s">
        <v>33</v>
      </c>
      <c r="U16" s="29" t="s">
        <v>34</v>
      </c>
      <c r="V16" s="29" t="s">
        <v>17</v>
      </c>
      <c r="W16" s="29" t="s">
        <v>15</v>
      </c>
      <c r="X16" s="29" t="s">
        <v>19</v>
      </c>
      <c r="Y16" s="29" t="s">
        <v>58</v>
      </c>
      <c r="Z16" s="29" t="s">
        <v>17</v>
      </c>
      <c r="AA16" s="29" t="s">
        <v>18</v>
      </c>
      <c r="AB16" s="32" t="s">
        <v>17</v>
      </c>
      <c r="AC16" s="29" t="s">
        <v>19</v>
      </c>
      <c r="AD16" s="99"/>
      <c r="AE16" s="116"/>
      <c r="AF16" s="92"/>
      <c r="AG16" s="99"/>
      <c r="AH16" s="99"/>
    </row>
    <row r="17" spans="1:34" s="89" customFormat="1" x14ac:dyDescent="0.25">
      <c r="A17" s="77">
        <v>1</v>
      </c>
      <c r="B17" s="78" t="s">
        <v>130</v>
      </c>
      <c r="C17" s="79" t="s">
        <v>129</v>
      </c>
      <c r="D17" s="80" t="s">
        <v>89</v>
      </c>
      <c r="E17" s="81" t="s">
        <v>128</v>
      </c>
      <c r="F17" s="82" t="s">
        <v>127</v>
      </c>
      <c r="G17" s="82"/>
      <c r="H17" s="82" t="s">
        <v>126</v>
      </c>
      <c r="I17" s="82">
        <v>1.77</v>
      </c>
      <c r="J17" s="83">
        <v>11</v>
      </c>
      <c r="K17" s="77"/>
      <c r="L17" s="83"/>
      <c r="M17" s="83">
        <f>L17+J17</f>
        <v>11</v>
      </c>
      <c r="N17" s="77"/>
      <c r="O17" s="83"/>
      <c r="P17" s="37"/>
      <c r="Q17" s="37"/>
      <c r="R17" s="37"/>
      <c r="S17" s="83">
        <f>R17+Q17+P17+O17</f>
        <v>0</v>
      </c>
      <c r="T17" s="84" t="s">
        <v>125</v>
      </c>
      <c r="U17" s="37"/>
      <c r="V17" s="36">
        <v>10</v>
      </c>
      <c r="W17" s="83">
        <f>V17</f>
        <v>10</v>
      </c>
      <c r="X17" s="85">
        <v>15</v>
      </c>
      <c r="Y17" s="86">
        <v>46.67</v>
      </c>
      <c r="Z17" s="86">
        <f>Y17*0.05</f>
        <v>2.3335000000000004</v>
      </c>
      <c r="AA17" s="37"/>
      <c r="AB17" s="37"/>
      <c r="AC17" s="85">
        <v>15</v>
      </c>
      <c r="AD17" s="87">
        <f>AC17+AB17+Z17+X17+W17+S17+M17</f>
        <v>53.333500000000001</v>
      </c>
      <c r="AE17" s="36">
        <f>RANK(AD17,$AD$17:$AD$17,0)</f>
        <v>1</v>
      </c>
      <c r="AF17" s="37"/>
      <c r="AG17" s="88">
        <v>9324347790</v>
      </c>
      <c r="AH17" s="76" t="str">
        <f>IF(AD17&gt;=70,"RQA","Below")</f>
        <v>Below</v>
      </c>
    </row>
    <row r="18" spans="1:34" s="1" customFormat="1" x14ac:dyDescent="0.25">
      <c r="A18" s="4"/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</row>
    <row r="20" spans="1:34" s="21" customFormat="1" ht="19.5" x14ac:dyDescent="0.3">
      <c r="A20" s="21" t="s">
        <v>20</v>
      </c>
      <c r="H20" s="23"/>
      <c r="AE20" s="22"/>
      <c r="AF20" s="22"/>
      <c r="AG20" s="22"/>
    </row>
    <row r="21" spans="1:34" s="21" customFormat="1" ht="19.5" x14ac:dyDescent="0.3">
      <c r="H21" s="23"/>
      <c r="AE21" s="22"/>
      <c r="AF21" s="22"/>
      <c r="AG21" s="22"/>
    </row>
    <row r="22" spans="1:34" s="21" customFormat="1" ht="19.5" x14ac:dyDescent="0.3">
      <c r="B22" s="17"/>
      <c r="C22" s="17"/>
      <c r="D22" s="17"/>
      <c r="E22" s="17"/>
      <c r="F22" s="17"/>
      <c r="G22" s="17"/>
      <c r="H22" s="18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22"/>
      <c r="AF22" s="22"/>
      <c r="AG22" s="22"/>
    </row>
    <row r="23" spans="1:34" s="21" customFormat="1" ht="19.5" x14ac:dyDescent="0.3">
      <c r="B23" s="17"/>
      <c r="C23" s="17"/>
      <c r="D23" s="17"/>
      <c r="E23" s="17"/>
      <c r="F23" s="17"/>
      <c r="G23" s="17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22"/>
      <c r="AF23" s="22"/>
      <c r="AG23" s="22"/>
    </row>
    <row r="24" spans="1:34" s="21" customFormat="1" ht="19.5" x14ac:dyDescent="0.3">
      <c r="D24" s="93" t="s">
        <v>76</v>
      </c>
      <c r="E24" s="93"/>
      <c r="F24" s="93"/>
      <c r="G24" s="93"/>
      <c r="L24" s="93" t="s">
        <v>82</v>
      </c>
      <c r="M24" s="93"/>
      <c r="N24" s="93"/>
      <c r="O24" s="93"/>
      <c r="Q24" s="19"/>
      <c r="T24" s="93" t="s">
        <v>46</v>
      </c>
      <c r="U24" s="93"/>
      <c r="V24" s="93"/>
      <c r="W24" s="93"/>
      <c r="AB24" s="93" t="s">
        <v>47</v>
      </c>
      <c r="AC24" s="93"/>
      <c r="AD24" s="93"/>
      <c r="AE24" s="93"/>
      <c r="AF24" s="33"/>
    </row>
    <row r="25" spans="1:34" s="21" customFormat="1" ht="19.5" x14ac:dyDescent="0.3">
      <c r="D25" s="94" t="s">
        <v>25</v>
      </c>
      <c r="E25" s="94"/>
      <c r="F25" s="94"/>
      <c r="G25" s="94"/>
      <c r="L25" s="94" t="s">
        <v>51</v>
      </c>
      <c r="M25" s="94"/>
      <c r="N25" s="94"/>
      <c r="O25" s="94"/>
      <c r="Q25" s="20"/>
      <c r="T25" s="94" t="s">
        <v>36</v>
      </c>
      <c r="U25" s="94"/>
      <c r="V25" s="94"/>
      <c r="W25" s="94"/>
      <c r="AB25" s="94" t="s">
        <v>36</v>
      </c>
      <c r="AC25" s="94"/>
      <c r="AD25" s="94"/>
      <c r="AE25" s="94"/>
      <c r="AF25" s="34"/>
    </row>
    <row r="26" spans="1:34" s="21" customFormat="1" ht="19.5" x14ac:dyDescent="0.3">
      <c r="H26" s="23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22"/>
      <c r="AE26" s="22"/>
      <c r="AF26" s="22"/>
    </row>
    <row r="27" spans="1:34" s="21" customFormat="1" ht="19.5" x14ac:dyDescent="0.3">
      <c r="B27" s="17"/>
      <c r="C27" s="17"/>
      <c r="D27" s="17"/>
      <c r="E27" s="17"/>
      <c r="F27" s="17"/>
      <c r="G27" s="17"/>
      <c r="H27" s="18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22"/>
      <c r="AE27" s="22"/>
      <c r="AF27" s="22"/>
    </row>
    <row r="28" spans="1:34" s="21" customFormat="1" ht="19.5" x14ac:dyDescent="0.3">
      <c r="G28" s="93" t="s">
        <v>48</v>
      </c>
      <c r="H28" s="93"/>
      <c r="I28" s="93"/>
      <c r="M28" s="19"/>
      <c r="O28" s="93" t="s">
        <v>49</v>
      </c>
      <c r="P28" s="93"/>
      <c r="Q28" s="93"/>
      <c r="R28" s="93"/>
      <c r="S28" s="93"/>
      <c r="W28" s="93" t="s">
        <v>50</v>
      </c>
      <c r="X28" s="93"/>
      <c r="Y28" s="93"/>
      <c r="Z28" s="93"/>
      <c r="AA28" s="93"/>
    </row>
    <row r="29" spans="1:34" s="21" customFormat="1" ht="19.5" x14ac:dyDescent="0.3">
      <c r="G29" s="94" t="s">
        <v>36</v>
      </c>
      <c r="H29" s="94"/>
      <c r="I29" s="94"/>
      <c r="M29" s="20"/>
      <c r="O29" s="94" t="s">
        <v>84</v>
      </c>
      <c r="P29" s="94"/>
      <c r="Q29" s="94"/>
      <c r="R29" s="94"/>
      <c r="S29" s="94"/>
      <c r="V29" s="94" t="s">
        <v>85</v>
      </c>
      <c r="W29" s="94"/>
      <c r="X29" s="94"/>
      <c r="Y29" s="94"/>
      <c r="Z29" s="94"/>
      <c r="AA29" s="94"/>
      <c r="AB29" s="94"/>
    </row>
    <row r="30" spans="1:34" s="21" customFormat="1" ht="19.5" x14ac:dyDescent="0.3">
      <c r="B30" s="24"/>
      <c r="C30" s="24"/>
      <c r="D30" s="24"/>
      <c r="E30" s="24"/>
      <c r="F30" s="20"/>
      <c r="G30" s="20"/>
      <c r="H30" s="24"/>
      <c r="I30" s="24"/>
      <c r="J30" s="24"/>
      <c r="K30" s="24"/>
      <c r="L30" s="24"/>
      <c r="M30" s="24"/>
      <c r="Q30" s="17"/>
      <c r="R30" s="24"/>
      <c r="S30" s="24"/>
      <c r="T30" s="30"/>
      <c r="U30" s="30"/>
      <c r="V30" s="30"/>
      <c r="W30" s="30"/>
      <c r="X30" s="24"/>
      <c r="Y30" s="24"/>
      <c r="Z30" s="24"/>
      <c r="AA30" s="24"/>
      <c r="AD30" s="22"/>
      <c r="AE30" s="22"/>
      <c r="AF30" s="22"/>
    </row>
    <row r="31" spans="1:34" s="21" customFormat="1" ht="19.5" x14ac:dyDescent="0.3">
      <c r="B31" s="24"/>
      <c r="C31" s="24"/>
      <c r="D31" s="24"/>
      <c r="E31" s="24"/>
      <c r="F31" s="20"/>
      <c r="G31" s="20"/>
      <c r="H31" s="24"/>
      <c r="I31" s="24"/>
      <c r="J31" s="24"/>
      <c r="K31" s="24"/>
      <c r="L31" s="24"/>
      <c r="M31" s="24"/>
      <c r="Q31" s="17"/>
      <c r="R31" s="24"/>
      <c r="S31" s="24"/>
      <c r="T31" s="30"/>
      <c r="U31" s="30"/>
      <c r="V31" s="30"/>
      <c r="AD31" s="22"/>
      <c r="AE31" s="22"/>
      <c r="AF31" s="22"/>
    </row>
    <row r="32" spans="1:34" s="21" customFormat="1" ht="19.5" x14ac:dyDescent="0.3">
      <c r="B32" s="24"/>
      <c r="C32" s="24"/>
      <c r="D32" s="24"/>
      <c r="E32" s="24"/>
      <c r="F32" s="20"/>
      <c r="G32" s="19"/>
      <c r="H32" s="19"/>
      <c r="I32" s="19"/>
      <c r="J32" s="19"/>
      <c r="K32" s="19"/>
      <c r="L32" s="19"/>
      <c r="M32" s="24"/>
      <c r="Q32" s="17"/>
      <c r="R32" s="24"/>
      <c r="S32" s="24"/>
      <c r="T32" s="30"/>
      <c r="U32" s="30"/>
      <c r="V32" s="30"/>
      <c r="AD32" s="22"/>
      <c r="AE32" s="22"/>
      <c r="AF32" s="22"/>
    </row>
    <row r="33" spans="2:32" s="21" customFormat="1" ht="19.5" x14ac:dyDescent="0.3">
      <c r="B33" s="17"/>
      <c r="C33" s="17"/>
      <c r="D33" s="17"/>
      <c r="E33" s="17"/>
      <c r="F33" s="17"/>
      <c r="G33" s="20"/>
      <c r="H33" s="20"/>
      <c r="I33" s="20"/>
      <c r="J33" s="20"/>
      <c r="L33" s="17"/>
      <c r="M33" s="17"/>
      <c r="N33" s="17"/>
      <c r="O33" s="27" t="s">
        <v>75</v>
      </c>
      <c r="P33" s="17"/>
      <c r="Q33" s="17"/>
      <c r="S33" s="17"/>
      <c r="T33" s="17"/>
      <c r="U33" s="17"/>
      <c r="V33" s="17"/>
      <c r="AD33" s="22"/>
      <c r="AE33" s="22"/>
      <c r="AF33" s="22"/>
    </row>
    <row r="34" spans="2:32" s="21" customFormat="1" ht="19.5" x14ac:dyDescent="0.3">
      <c r="G34" s="17"/>
      <c r="I34" s="17"/>
      <c r="J34" s="17"/>
      <c r="K34" s="17"/>
      <c r="L34" s="17"/>
      <c r="M34" s="17"/>
      <c r="Q34" s="17"/>
      <c r="S34" s="17"/>
      <c r="T34" s="17"/>
      <c r="U34" s="17"/>
      <c r="V34" s="17"/>
      <c r="AD34" s="22"/>
      <c r="AE34" s="22"/>
      <c r="AF34" s="22"/>
    </row>
    <row r="35" spans="2:32" s="21" customFormat="1" ht="19.5" x14ac:dyDescent="0.3">
      <c r="E35" s="18"/>
      <c r="F35" s="17"/>
      <c r="N35" s="93" t="s">
        <v>78</v>
      </c>
      <c r="O35" s="93"/>
      <c r="P35" s="93"/>
      <c r="Q35" s="93"/>
      <c r="R35" s="93"/>
      <c r="S35" s="93"/>
      <c r="T35" s="93"/>
      <c r="U35" s="17"/>
      <c r="V35" s="17"/>
      <c r="AD35" s="22"/>
      <c r="AE35" s="22"/>
      <c r="AF35" s="22"/>
    </row>
    <row r="36" spans="2:32" s="21" customFormat="1" ht="19.5" x14ac:dyDescent="0.3">
      <c r="B36" s="20"/>
      <c r="C36" s="20"/>
      <c r="D36" s="20"/>
      <c r="E36" s="18"/>
      <c r="F36" s="17"/>
      <c r="N36" s="94" t="s">
        <v>24</v>
      </c>
      <c r="O36" s="94"/>
      <c r="P36" s="94"/>
      <c r="Q36" s="94"/>
      <c r="R36" s="94"/>
      <c r="S36" s="94"/>
      <c r="T36" s="94"/>
      <c r="U36" s="17"/>
      <c r="V36" s="17"/>
      <c r="AD36" s="22"/>
      <c r="AE36" s="22"/>
      <c r="AF36" s="22"/>
    </row>
    <row r="37" spans="2:32" s="21" customFormat="1" ht="19.5" x14ac:dyDescent="0.3">
      <c r="H37" s="23"/>
      <c r="AD37" s="22"/>
      <c r="AE37" s="22"/>
      <c r="AF37" s="22"/>
    </row>
  </sheetData>
  <mergeCells count="41">
    <mergeCell ref="N35:T35"/>
    <mergeCell ref="N36:T36"/>
    <mergeCell ref="A9:AH9"/>
    <mergeCell ref="A10:AH10"/>
    <mergeCell ref="A11:AH11"/>
    <mergeCell ref="A12:AH12"/>
    <mergeCell ref="O28:S28"/>
    <mergeCell ref="AB24:AE24"/>
    <mergeCell ref="T25:W25"/>
    <mergeCell ref="AB25:AE25"/>
    <mergeCell ref="D24:G24"/>
    <mergeCell ref="L24:O24"/>
    <mergeCell ref="D25:G25"/>
    <mergeCell ref="L25:O25"/>
    <mergeCell ref="AD14:AD16"/>
    <mergeCell ref="AE14:AE16"/>
    <mergeCell ref="AG14:AG16"/>
    <mergeCell ref="G28:I28"/>
    <mergeCell ref="AH14:AH16"/>
    <mergeCell ref="I15:M15"/>
    <mergeCell ref="N15:S15"/>
    <mergeCell ref="AA15:AB15"/>
    <mergeCell ref="T15:W15"/>
    <mergeCell ref="Y15:Z15"/>
    <mergeCell ref="I14:M14"/>
    <mergeCell ref="N14:S14"/>
    <mergeCell ref="W28:AA28"/>
    <mergeCell ref="T24:W24"/>
    <mergeCell ref="AF14:AF16"/>
    <mergeCell ref="G29:I29"/>
    <mergeCell ref="V29:AB29"/>
    <mergeCell ref="AA14:AB14"/>
    <mergeCell ref="T14:W14"/>
    <mergeCell ref="Y14:Z14"/>
    <mergeCell ref="H14:H16"/>
    <mergeCell ref="O29:S29"/>
    <mergeCell ref="A14:A16"/>
    <mergeCell ref="B14:D15"/>
    <mergeCell ref="E14:E16"/>
    <mergeCell ref="F14:F16"/>
    <mergeCell ref="G14:G16"/>
  </mergeCells>
  <conditionalFormatting sqref="AH17">
    <cfRule type="cellIs" dxfId="0" priority="1" operator="equal">
      <formula>"Below"</formula>
    </cfRule>
  </conditionalFormatting>
  <printOptions horizontalCentered="1"/>
  <pageMargins left="0.15" right="0.15" top="0.5" bottom="0.25" header="0.31496062992126" footer="0.31496062992126"/>
  <pageSetup paperSize="10000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SHS-NEW HUMMS</vt:lpstr>
      <vt:lpstr>SHS-NEW ABM</vt:lpstr>
      <vt:lpstr>SHS-NEW STEM</vt:lpstr>
      <vt:lpstr>SHS-NEW TVL</vt:lpstr>
      <vt:lpstr>'SHS-NEW ABM'!Print_Area</vt:lpstr>
      <vt:lpstr>'SHS-NEW HUMMS'!Print_Area</vt:lpstr>
      <vt:lpstr>'SHS-NEW STEM'!Print_Area</vt:lpstr>
      <vt:lpstr>'SHS-NEW TVL'!Print_Area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ASDS-PC</dc:creator>
  <cp:lastModifiedBy>Carmelito M Lauron Sr</cp:lastModifiedBy>
  <cp:lastPrinted>2020-04-07T04:01:56Z</cp:lastPrinted>
  <dcterms:created xsi:type="dcterms:W3CDTF">2020-01-20T03:30:07Z</dcterms:created>
  <dcterms:modified xsi:type="dcterms:W3CDTF">2020-04-08T11:55:27Z</dcterms:modified>
</cp:coreProperties>
</file>